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3"/>
  </bookViews>
  <sheets>
    <sheet name="2.学院获奖情况一览表" sheetId="1" r:id="rId1"/>
    <sheet name="3.合肥大学优秀学生（学年综合测评）奖学金评定一览表" sheetId="2" r:id="rId2"/>
    <sheet name="4.合肥大学“三好学生”评定一览表" sheetId="3" r:id="rId3"/>
    <sheet name="5.合肥大学优秀学生干部评定一览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<sst xmlns="http://schemas.openxmlformats.org/spreadsheetml/2006/main" count="3548" uniqueCount="603">
  <si>
    <r>
      <rPr>
        <sz val="18"/>
        <rFont val="黑体"/>
        <family val="3"/>
        <charset val="134"/>
      </rPr>
      <t>合肥大学</t>
    </r>
    <r>
      <rPr>
        <sz val="18"/>
        <rFont val="Times New Roman"/>
        <family val="1"/>
        <charset val="0"/>
      </rPr>
      <t>2024-2025</t>
    </r>
    <r>
      <rPr>
        <sz val="18"/>
        <rFont val="黑体"/>
        <family val="3"/>
        <charset val="134"/>
      </rPr>
      <t>学年评奖评优获奖情况一览表</t>
    </r>
  </si>
  <si>
    <r>
      <rPr>
        <sz val="14"/>
        <rFont val="宋体"/>
        <charset val="134"/>
      </rPr>
      <t>学院（盖章）：</t>
    </r>
    <r>
      <rPr>
        <sz val="14"/>
        <rFont val="Times New Roman"/>
        <family val="1"/>
        <charset val="0"/>
      </rPr>
      <t xml:space="preserve"> </t>
    </r>
    <r>
      <rPr>
        <sz val="14"/>
        <rFont val="宋体"/>
        <charset val="134"/>
      </rPr>
      <t>先进制造工程学院</t>
    </r>
    <r>
      <rPr>
        <sz val="14"/>
        <rFont val="Times New Roman"/>
        <family val="1"/>
        <charset val="0"/>
      </rPr>
      <t xml:space="preserve">    </t>
    </r>
    <r>
      <rPr>
        <sz val="14"/>
        <rFont val="宋体"/>
        <charset val="134"/>
      </rPr>
      <t>党委书记（签字）：</t>
    </r>
  </si>
  <si>
    <r>
      <rPr>
        <sz val="12"/>
        <rFont val="宋体"/>
        <charset val="134"/>
      </rPr>
      <t>序号</t>
    </r>
  </si>
  <si>
    <r>
      <rPr>
        <sz val="12"/>
        <rFont val="宋体"/>
        <charset val="134"/>
      </rPr>
      <t>班级</t>
    </r>
    <r>
      <rPr>
        <sz val="12"/>
        <rFont val="Times New Roman"/>
        <family val="1"/>
        <charset val="0"/>
      </rPr>
      <t>/</t>
    </r>
    <r>
      <rPr>
        <sz val="12"/>
        <rFont val="宋体"/>
        <charset val="134"/>
      </rPr>
      <t>组织</t>
    </r>
  </si>
  <si>
    <r>
      <rPr>
        <sz val="12"/>
        <rFont val="宋体"/>
        <charset val="134"/>
      </rPr>
      <t>获奖类型</t>
    </r>
  </si>
  <si>
    <r>
      <rPr>
        <sz val="12"/>
        <rFont val="宋体"/>
        <charset val="134"/>
      </rPr>
      <t>姓名</t>
    </r>
  </si>
  <si>
    <r>
      <rPr>
        <sz val="12"/>
        <rFont val="宋体"/>
        <charset val="134"/>
      </rPr>
      <t>学号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</si>
  <si>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车辆</t>
    </r>
    <r>
      <rPr>
        <sz val="12"/>
        <rFont val="Times New Roman"/>
        <family val="1"/>
        <charset val="0"/>
      </rPr>
      <t>(1)</t>
    </r>
  </si>
  <si>
    <r>
      <rPr>
        <sz val="12"/>
        <rFont val="宋体"/>
        <charset val="134"/>
      </rPr>
      <t>一等奖学金</t>
    </r>
  </si>
  <si>
    <r>
      <rPr>
        <sz val="12"/>
        <rFont val="宋体"/>
        <charset val="134"/>
      </rPr>
      <t>潘基文</t>
    </r>
  </si>
  <si>
    <r>
      <rPr>
        <sz val="12"/>
        <rFont val="宋体"/>
        <charset val="134"/>
      </rPr>
      <t>二等奖学金</t>
    </r>
  </si>
  <si>
    <r>
      <rPr>
        <sz val="12"/>
        <rFont val="宋体"/>
        <charset val="134"/>
      </rPr>
      <t>王婧岚</t>
    </r>
  </si>
  <si>
    <r>
      <rPr>
        <sz val="12"/>
        <rFont val="宋体"/>
        <charset val="134"/>
      </rPr>
      <t>李杰</t>
    </r>
  </si>
  <si>
    <r>
      <rPr>
        <sz val="12"/>
        <rFont val="宋体"/>
        <charset val="134"/>
      </rPr>
      <t>三等奖学金</t>
    </r>
  </si>
  <si>
    <r>
      <rPr>
        <sz val="12"/>
        <rFont val="宋体"/>
        <charset val="134"/>
      </rPr>
      <t>李丹彤</t>
    </r>
  </si>
  <si>
    <r>
      <rPr>
        <sz val="12"/>
        <rFont val="宋体"/>
        <charset val="134"/>
      </rPr>
      <t>王浩然</t>
    </r>
  </si>
  <si>
    <r>
      <rPr>
        <sz val="12"/>
        <rFont val="宋体"/>
        <charset val="134"/>
      </rPr>
      <t>陈志斌</t>
    </r>
  </si>
  <si>
    <r>
      <rPr>
        <sz val="12"/>
        <rFont val="Times New Roman"/>
        <family val="1"/>
        <charset val="0"/>
      </rPr>
      <t>“</t>
    </r>
    <r>
      <rPr>
        <sz val="12"/>
        <rFont val="宋体"/>
        <charset val="134"/>
      </rPr>
      <t>三好学生</t>
    </r>
    <r>
      <rPr>
        <sz val="12"/>
        <rFont val="Times New Roman"/>
        <family val="1"/>
        <charset val="0"/>
      </rPr>
      <t>”</t>
    </r>
  </si>
  <si>
    <r>
      <rPr>
        <sz val="12"/>
        <color theme="1"/>
        <rFont val="Times New Roman"/>
        <family val="1"/>
        <charset val="0"/>
      </rPr>
      <t>“</t>
    </r>
    <r>
      <rPr>
        <sz val="12"/>
        <color theme="1"/>
        <rFont val="宋体"/>
        <charset val="134"/>
      </rPr>
      <t>三好学生</t>
    </r>
    <r>
      <rPr>
        <sz val="12"/>
        <color theme="1"/>
        <rFont val="Times New Roman"/>
        <family val="1"/>
        <charset val="0"/>
      </rPr>
      <t>”</t>
    </r>
  </si>
  <si>
    <r>
      <rPr>
        <sz val="12"/>
        <color theme="1"/>
        <rFont val="宋体"/>
        <charset val="134"/>
      </rPr>
      <t>潘基文</t>
    </r>
  </si>
  <si>
    <r>
      <rPr>
        <sz val="12"/>
        <rFont val="宋体"/>
        <charset val="134"/>
      </rPr>
      <t>班级优干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</si>
  <si>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车辆</t>
    </r>
    <r>
      <rPr>
        <sz val="12"/>
        <rFont val="Times New Roman"/>
        <family val="1"/>
        <charset val="0"/>
      </rPr>
      <t>(2)</t>
    </r>
  </si>
  <si>
    <r>
      <rPr>
        <sz val="12"/>
        <rFont val="宋体"/>
        <charset val="134"/>
      </rPr>
      <t>特等奖学金</t>
    </r>
  </si>
  <si>
    <r>
      <rPr>
        <sz val="12"/>
        <rFont val="宋体"/>
        <charset val="134"/>
      </rPr>
      <t>闫宇浩</t>
    </r>
  </si>
  <si>
    <r>
      <rPr>
        <sz val="12"/>
        <rFont val="宋体"/>
        <charset val="134"/>
      </rPr>
      <t>张旭冉</t>
    </r>
  </si>
  <si>
    <r>
      <rPr>
        <sz val="12"/>
        <rFont val="宋体"/>
        <charset val="134"/>
      </rPr>
      <t>闫语</t>
    </r>
  </si>
  <si>
    <r>
      <rPr>
        <sz val="12"/>
        <rFont val="宋体"/>
        <charset val="134"/>
      </rPr>
      <t>李成越</t>
    </r>
  </si>
  <si>
    <r>
      <rPr>
        <sz val="12"/>
        <rFont val="宋体"/>
        <charset val="134"/>
      </rPr>
      <t>周阳</t>
    </r>
  </si>
  <si>
    <r>
      <rPr>
        <sz val="12"/>
        <rFont val="宋体"/>
        <charset val="134"/>
      </rPr>
      <t>黄秋实</t>
    </r>
  </si>
  <si>
    <r>
      <rPr>
        <sz val="12"/>
        <rFont val="宋体"/>
        <charset val="134"/>
      </rPr>
      <t>盛王亮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</si>
  <si>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大陆班</t>
    </r>
  </si>
  <si>
    <r>
      <rPr>
        <sz val="12"/>
        <rFont val="宋体"/>
        <charset val="134"/>
      </rPr>
      <t>付京波</t>
    </r>
  </si>
  <si>
    <r>
      <rPr>
        <sz val="12"/>
        <rFont val="宋体"/>
        <charset val="134"/>
      </rPr>
      <t>李明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</si>
  <si>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大众</t>
    </r>
  </si>
  <si>
    <r>
      <rPr>
        <sz val="12"/>
        <rFont val="宋体"/>
        <charset val="134"/>
      </rPr>
      <t>吕安纳</t>
    </r>
  </si>
  <si>
    <r>
      <rPr>
        <sz val="12"/>
        <rFont val="宋体"/>
        <charset val="134"/>
      </rPr>
      <t>郑仁杰</t>
    </r>
  </si>
  <si>
    <r>
      <rPr>
        <sz val="12"/>
        <rFont val="宋体"/>
        <charset val="134"/>
      </rPr>
      <t>顾浩钟</t>
    </r>
  </si>
  <si>
    <r>
      <rPr>
        <sz val="12"/>
        <rFont val="宋体"/>
        <charset val="134"/>
      </rPr>
      <t>朱艺喜</t>
    </r>
  </si>
  <si>
    <r>
      <rPr>
        <sz val="12"/>
        <rFont val="宋体"/>
        <charset val="134"/>
      </rPr>
      <t>邹静康</t>
    </r>
  </si>
  <si>
    <r>
      <rPr>
        <sz val="12"/>
        <rFont val="宋体"/>
        <charset val="134"/>
      </rPr>
      <t>茆欣悦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</si>
  <si>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机电</t>
    </r>
    <r>
      <rPr>
        <sz val="12"/>
        <rFont val="Times New Roman"/>
        <family val="1"/>
        <charset val="0"/>
      </rPr>
      <t>(1)</t>
    </r>
  </si>
  <si>
    <r>
      <rPr>
        <sz val="12"/>
        <rFont val="宋体"/>
        <charset val="134"/>
      </rPr>
      <t>张依琳</t>
    </r>
  </si>
  <si>
    <r>
      <rPr>
        <sz val="12"/>
        <rFont val="宋体"/>
        <charset val="134"/>
      </rPr>
      <t>刘晴倩</t>
    </r>
  </si>
  <si>
    <r>
      <rPr>
        <sz val="12"/>
        <rFont val="宋体"/>
        <charset val="134"/>
      </rPr>
      <t>高俊杰</t>
    </r>
  </si>
  <si>
    <r>
      <rPr>
        <sz val="12"/>
        <rFont val="宋体"/>
        <charset val="134"/>
      </rPr>
      <t>贾凡</t>
    </r>
  </si>
  <si>
    <r>
      <rPr>
        <sz val="12"/>
        <rFont val="宋体"/>
        <charset val="134"/>
      </rPr>
      <t>胡梅雪</t>
    </r>
  </si>
  <si>
    <r>
      <rPr>
        <sz val="12"/>
        <rFont val="宋体"/>
        <charset val="134"/>
      </rPr>
      <t>李华栋</t>
    </r>
  </si>
  <si>
    <r>
      <rPr>
        <sz val="12"/>
        <rFont val="宋体"/>
        <charset val="134"/>
      </rPr>
      <t>林雅静</t>
    </r>
  </si>
  <si>
    <r>
      <rPr>
        <sz val="12"/>
        <rFont val="宋体"/>
        <charset val="134"/>
      </rPr>
      <t>阮永康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</si>
  <si>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机电</t>
    </r>
    <r>
      <rPr>
        <sz val="12"/>
        <rFont val="Times New Roman"/>
        <family val="1"/>
        <charset val="0"/>
      </rPr>
      <t>(2)</t>
    </r>
  </si>
  <si>
    <r>
      <rPr>
        <sz val="12"/>
        <rFont val="宋体"/>
        <charset val="134"/>
      </rPr>
      <t>李俊</t>
    </r>
  </si>
  <si>
    <r>
      <rPr>
        <sz val="12"/>
        <rFont val="宋体"/>
        <charset val="134"/>
      </rPr>
      <t>韦俊</t>
    </r>
  </si>
  <si>
    <r>
      <rPr>
        <sz val="12"/>
        <rFont val="宋体"/>
        <charset val="134"/>
      </rPr>
      <t>黄梦杰</t>
    </r>
  </si>
  <si>
    <r>
      <rPr>
        <sz val="12"/>
        <rFont val="宋体"/>
        <charset val="134"/>
      </rPr>
      <t>武铭齐</t>
    </r>
  </si>
  <si>
    <r>
      <rPr>
        <sz val="12"/>
        <rFont val="宋体"/>
        <charset val="134"/>
      </rPr>
      <t>钱俊涛</t>
    </r>
  </si>
  <si>
    <r>
      <rPr>
        <sz val="12"/>
        <rFont val="宋体"/>
        <charset val="134"/>
      </rPr>
      <t>范帅玉</t>
    </r>
  </si>
  <si>
    <r>
      <rPr>
        <sz val="12"/>
        <rFont val="宋体"/>
        <charset val="134"/>
      </rPr>
      <t>谢天呈</t>
    </r>
  </si>
  <si>
    <r>
      <rPr>
        <sz val="12"/>
        <rFont val="宋体"/>
        <charset val="134"/>
      </rPr>
      <t>徐邦喆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</si>
  <si>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机自</t>
    </r>
    <r>
      <rPr>
        <sz val="12"/>
        <rFont val="Times New Roman"/>
        <family val="1"/>
        <charset val="0"/>
      </rPr>
      <t>(1)</t>
    </r>
  </si>
  <si>
    <r>
      <rPr>
        <sz val="12"/>
        <rFont val="宋体"/>
        <charset val="134"/>
      </rPr>
      <t>昝俊豪</t>
    </r>
  </si>
  <si>
    <r>
      <rPr>
        <sz val="12"/>
        <rFont val="宋体"/>
        <charset val="134"/>
      </rPr>
      <t>贾凯淞</t>
    </r>
  </si>
  <si>
    <r>
      <rPr>
        <sz val="12"/>
        <rFont val="宋体"/>
        <charset val="134"/>
      </rPr>
      <t>袁心梦</t>
    </r>
  </si>
  <si>
    <r>
      <rPr>
        <sz val="12"/>
        <rFont val="宋体"/>
        <charset val="134"/>
      </rPr>
      <t>吴旋</t>
    </r>
  </si>
  <si>
    <r>
      <rPr>
        <sz val="12"/>
        <rFont val="宋体"/>
        <charset val="134"/>
      </rPr>
      <t>吴旭</t>
    </r>
  </si>
  <si>
    <r>
      <rPr>
        <sz val="12"/>
        <rFont val="宋体"/>
        <charset val="134"/>
      </rPr>
      <t>董仁杰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</si>
  <si>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机自</t>
    </r>
    <r>
      <rPr>
        <sz val="12"/>
        <rFont val="Times New Roman"/>
        <family val="1"/>
        <charset val="0"/>
      </rPr>
      <t>(2)</t>
    </r>
  </si>
  <si>
    <r>
      <rPr>
        <sz val="12"/>
        <rFont val="宋体"/>
        <charset val="134"/>
      </rPr>
      <t>杜情缘</t>
    </r>
  </si>
  <si>
    <r>
      <rPr>
        <sz val="12"/>
        <rFont val="宋体"/>
        <charset val="134"/>
      </rPr>
      <t>郝景涛</t>
    </r>
  </si>
  <si>
    <r>
      <rPr>
        <sz val="12"/>
        <rFont val="宋体"/>
        <charset val="134"/>
      </rPr>
      <t>陈丽娟</t>
    </r>
  </si>
  <si>
    <r>
      <rPr>
        <sz val="12"/>
        <rFont val="宋体"/>
        <charset val="134"/>
      </rPr>
      <t>胡琪</t>
    </r>
  </si>
  <si>
    <r>
      <rPr>
        <sz val="12"/>
        <rFont val="宋体"/>
        <charset val="134"/>
      </rPr>
      <t>郑爽</t>
    </r>
  </si>
  <si>
    <r>
      <rPr>
        <sz val="12"/>
        <rFont val="宋体"/>
        <charset val="134"/>
      </rPr>
      <t>胡超</t>
    </r>
  </si>
  <si>
    <r>
      <rPr>
        <sz val="12"/>
        <rFont val="宋体"/>
        <charset val="134"/>
      </rPr>
      <t>郑鸣扬</t>
    </r>
  </si>
  <si>
    <r>
      <rPr>
        <sz val="12"/>
        <rFont val="宋体"/>
        <charset val="134"/>
      </rPr>
      <t>曹颖</t>
    </r>
  </si>
  <si>
    <r>
      <rPr>
        <sz val="12"/>
        <rFont val="宋体"/>
        <charset val="134"/>
      </rPr>
      <t>陈一冉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</si>
  <si>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机自</t>
    </r>
    <r>
      <rPr>
        <sz val="12"/>
        <rFont val="Times New Roman"/>
        <family val="1"/>
        <charset val="0"/>
      </rPr>
      <t>(3)</t>
    </r>
  </si>
  <si>
    <r>
      <rPr>
        <sz val="12"/>
        <rFont val="宋体"/>
        <charset val="134"/>
      </rPr>
      <t>金婉蓉</t>
    </r>
  </si>
  <si>
    <r>
      <rPr>
        <sz val="12"/>
        <rFont val="宋体"/>
        <charset val="134"/>
      </rPr>
      <t>王雷</t>
    </r>
  </si>
  <si>
    <r>
      <rPr>
        <sz val="12"/>
        <rFont val="宋体"/>
        <charset val="134"/>
      </rPr>
      <t>张正良</t>
    </r>
  </si>
  <si>
    <r>
      <rPr>
        <sz val="12"/>
        <rFont val="宋体"/>
        <charset val="134"/>
      </rPr>
      <t>何祥生</t>
    </r>
  </si>
  <si>
    <r>
      <rPr>
        <sz val="12"/>
        <rFont val="宋体"/>
        <charset val="134"/>
      </rPr>
      <t>冯书恒</t>
    </r>
  </si>
  <si>
    <r>
      <rPr>
        <sz val="12"/>
        <rFont val="宋体"/>
        <charset val="134"/>
      </rPr>
      <t>洪伟豪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</si>
  <si>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智能</t>
    </r>
    <r>
      <rPr>
        <sz val="12"/>
        <rFont val="Times New Roman"/>
        <family val="1"/>
        <charset val="0"/>
      </rPr>
      <t>(1)</t>
    </r>
  </si>
  <si>
    <r>
      <rPr>
        <sz val="12"/>
        <rFont val="宋体"/>
        <charset val="134"/>
      </rPr>
      <t>李威</t>
    </r>
  </si>
  <si>
    <r>
      <rPr>
        <sz val="12"/>
        <rFont val="宋体"/>
        <charset val="134"/>
      </rPr>
      <t>梅鹏</t>
    </r>
  </si>
  <si>
    <r>
      <rPr>
        <sz val="12"/>
        <rFont val="宋体"/>
        <charset val="134"/>
      </rPr>
      <t>吴迪</t>
    </r>
  </si>
  <si>
    <r>
      <rPr>
        <sz val="12"/>
        <rFont val="宋体"/>
        <charset val="134"/>
      </rPr>
      <t>赵浩楠</t>
    </r>
  </si>
  <si>
    <r>
      <rPr>
        <sz val="12"/>
        <rFont val="宋体"/>
        <charset val="134"/>
      </rPr>
      <t>吴浩</t>
    </r>
  </si>
  <si>
    <r>
      <rPr>
        <sz val="12"/>
        <rFont val="宋体"/>
        <charset val="134"/>
      </rPr>
      <t>李钱龙</t>
    </r>
  </si>
  <si>
    <r>
      <rPr>
        <sz val="12"/>
        <rFont val="Times New Roman"/>
        <family val="1"/>
        <charset val="0"/>
      </rPr>
      <t>22</t>
    </r>
    <r>
      <rPr>
        <sz val="12"/>
        <rFont val="宋体"/>
        <charset val="134"/>
      </rPr>
      <t>智能</t>
    </r>
    <r>
      <rPr>
        <sz val="12"/>
        <rFont val="Times New Roman"/>
        <family val="1"/>
        <charset val="0"/>
      </rPr>
      <t>(2)</t>
    </r>
  </si>
  <si>
    <r>
      <rPr>
        <sz val="12"/>
        <rFont val="宋体"/>
        <charset val="134"/>
      </rPr>
      <t>陈翔</t>
    </r>
  </si>
  <si>
    <r>
      <rPr>
        <sz val="12"/>
        <rFont val="宋体"/>
        <charset val="134"/>
      </rPr>
      <t>尹伟</t>
    </r>
  </si>
  <si>
    <t>22301202016</t>
  </si>
  <si>
    <r>
      <rPr>
        <sz val="12"/>
        <rFont val="宋体"/>
        <charset val="134"/>
      </rPr>
      <t>马英杰</t>
    </r>
  </si>
  <si>
    <t>22301202033</t>
  </si>
  <si>
    <r>
      <rPr>
        <sz val="12"/>
        <rFont val="宋体"/>
        <charset val="134"/>
      </rPr>
      <t>何金</t>
    </r>
  </si>
  <si>
    <t>22301202029</t>
  </si>
  <si>
    <r>
      <rPr>
        <sz val="12"/>
        <rFont val="宋体"/>
        <charset val="134"/>
      </rPr>
      <t>周龙宇</t>
    </r>
  </si>
  <si>
    <t>22301202025</t>
  </si>
  <si>
    <r>
      <rPr>
        <sz val="12"/>
        <rFont val="宋体"/>
        <charset val="134"/>
      </rPr>
      <t>汪洋</t>
    </r>
  </si>
  <si>
    <t>22301202012</t>
  </si>
  <si>
    <r>
      <rPr>
        <sz val="12"/>
        <rFont val="宋体"/>
        <charset val="134"/>
      </rPr>
      <t>王俊</t>
    </r>
  </si>
  <si>
    <t>22301202024</t>
  </si>
  <si>
    <r>
      <rPr>
        <sz val="12"/>
        <rFont val="宋体"/>
        <charset val="134"/>
      </rPr>
      <t>史清文</t>
    </r>
  </si>
  <si>
    <t>22301202022</t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</si>
  <si>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车辆</t>
    </r>
  </si>
  <si>
    <r>
      <rPr>
        <sz val="12"/>
        <rFont val="宋体"/>
        <charset val="134"/>
      </rPr>
      <t>洪培锡</t>
    </r>
  </si>
  <si>
    <r>
      <rPr>
        <sz val="12"/>
        <rFont val="宋体"/>
        <charset val="134"/>
      </rPr>
      <t>张永立</t>
    </r>
  </si>
  <si>
    <r>
      <rPr>
        <sz val="12"/>
        <rFont val="宋体"/>
        <charset val="134"/>
      </rPr>
      <t>王浩</t>
    </r>
  </si>
  <si>
    <r>
      <rPr>
        <sz val="12"/>
        <rFont val="宋体"/>
        <charset val="134"/>
      </rPr>
      <t>户维平</t>
    </r>
  </si>
  <si>
    <r>
      <rPr>
        <sz val="12"/>
        <rFont val="宋体"/>
        <charset val="134"/>
      </rPr>
      <t>孟家乐</t>
    </r>
  </si>
  <si>
    <r>
      <rPr>
        <sz val="12"/>
        <rFont val="宋体"/>
        <charset val="134"/>
      </rPr>
      <t>姜山</t>
    </r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</si>
  <si>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大陆</t>
    </r>
  </si>
  <si>
    <r>
      <rPr>
        <sz val="12"/>
        <rFont val="宋体"/>
        <charset val="134"/>
      </rPr>
      <t>张阳</t>
    </r>
  </si>
  <si>
    <r>
      <rPr>
        <sz val="12"/>
        <rFont val="宋体"/>
        <charset val="134"/>
      </rPr>
      <t>钱政昱</t>
    </r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</si>
  <si>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大众</t>
    </r>
  </si>
  <si>
    <r>
      <rPr>
        <sz val="11"/>
        <rFont val="等线"/>
        <charset val="134"/>
      </rPr>
      <t>熊文泽</t>
    </r>
  </si>
  <si>
    <t>23307111002</t>
  </si>
  <si>
    <r>
      <rPr>
        <sz val="11"/>
        <rFont val="等线"/>
        <charset val="134"/>
      </rPr>
      <t>廖培鑫</t>
    </r>
  </si>
  <si>
    <t>22303081019</t>
  </si>
  <si>
    <r>
      <rPr>
        <sz val="11"/>
        <rFont val="等线"/>
        <charset val="134"/>
      </rPr>
      <t>张佳悦</t>
    </r>
  </si>
  <si>
    <t>23307021022</t>
  </si>
  <si>
    <r>
      <rPr>
        <sz val="11"/>
        <rFont val="等线"/>
        <charset val="134"/>
      </rPr>
      <t>郑安妮</t>
    </r>
  </si>
  <si>
    <t>23307152033</t>
  </si>
  <si>
    <r>
      <rPr>
        <sz val="11"/>
        <rFont val="等线"/>
        <charset val="134"/>
      </rPr>
      <t>高艺萌</t>
    </r>
  </si>
  <si>
    <r>
      <rPr>
        <sz val="11"/>
        <rFont val="等线"/>
        <charset val="134"/>
      </rPr>
      <t>詹仕安</t>
    </r>
  </si>
  <si>
    <t>23311011019</t>
  </si>
  <si>
    <r>
      <rPr>
        <sz val="11"/>
        <rFont val="等线"/>
        <charset val="134"/>
      </rPr>
      <t>余文乐</t>
    </r>
  </si>
  <si>
    <t>23306031005</t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</si>
  <si>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机电</t>
    </r>
  </si>
  <si>
    <r>
      <rPr>
        <sz val="12"/>
        <rFont val="宋体"/>
        <charset val="134"/>
      </rPr>
      <t>田欣茹</t>
    </r>
  </si>
  <si>
    <r>
      <rPr>
        <sz val="12"/>
        <rFont val="宋体"/>
        <charset val="134"/>
      </rPr>
      <t>黄建柱</t>
    </r>
  </si>
  <si>
    <r>
      <rPr>
        <sz val="12"/>
        <rFont val="宋体"/>
        <charset val="134"/>
      </rPr>
      <t>侯星星</t>
    </r>
  </si>
  <si>
    <r>
      <rPr>
        <sz val="12"/>
        <rFont val="宋体"/>
        <charset val="134"/>
      </rPr>
      <t>王乐闻</t>
    </r>
  </si>
  <si>
    <r>
      <rPr>
        <sz val="12"/>
        <rFont val="宋体"/>
        <charset val="134"/>
      </rPr>
      <t>张文茜</t>
    </r>
  </si>
  <si>
    <r>
      <rPr>
        <sz val="12"/>
        <rFont val="宋体"/>
        <charset val="134"/>
      </rPr>
      <t>程继华</t>
    </r>
  </si>
  <si>
    <r>
      <rPr>
        <sz val="12"/>
        <rFont val="宋体"/>
        <charset val="134"/>
      </rPr>
      <t>张国良</t>
    </r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</si>
  <si>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机自</t>
    </r>
    <r>
      <rPr>
        <sz val="12"/>
        <rFont val="Times New Roman"/>
        <family val="1"/>
        <charset val="0"/>
      </rPr>
      <t>(1)</t>
    </r>
  </si>
  <si>
    <r>
      <rPr>
        <sz val="12"/>
        <rFont val="宋体"/>
        <charset val="134"/>
      </rPr>
      <t>祝志豪</t>
    </r>
  </si>
  <si>
    <t>23301111010</t>
  </si>
  <si>
    <r>
      <rPr>
        <sz val="12"/>
        <rFont val="宋体"/>
        <charset val="134"/>
      </rPr>
      <t>万伟峰</t>
    </r>
  </si>
  <si>
    <t>23301111007</t>
  </si>
  <si>
    <r>
      <rPr>
        <sz val="12"/>
        <rFont val="宋体"/>
        <charset val="134"/>
      </rPr>
      <t>刘钲鸿</t>
    </r>
  </si>
  <si>
    <t>23304031030</t>
  </si>
  <si>
    <r>
      <rPr>
        <sz val="12"/>
        <rFont val="宋体"/>
        <charset val="134"/>
      </rPr>
      <t>李浩</t>
    </r>
  </si>
  <si>
    <t>23307011019</t>
  </si>
  <si>
    <r>
      <rPr>
        <sz val="12"/>
        <rFont val="宋体"/>
        <charset val="134"/>
      </rPr>
      <t>廖赢政</t>
    </r>
  </si>
  <si>
    <t>23301111006</t>
  </si>
  <si>
    <r>
      <rPr>
        <sz val="12"/>
        <rFont val="宋体"/>
        <charset val="134"/>
      </rPr>
      <t>吴荟茹</t>
    </r>
  </si>
  <si>
    <t>23301111011</t>
  </si>
  <si>
    <r>
      <rPr>
        <sz val="12"/>
        <rFont val="宋体"/>
        <charset val="134"/>
      </rPr>
      <t>魏俊杰</t>
    </r>
  </si>
  <si>
    <t>23301111001</t>
  </si>
  <si>
    <r>
      <rPr>
        <sz val="12"/>
        <rFont val="等线"/>
        <charset val="134"/>
      </rPr>
      <t>班级优干</t>
    </r>
  </si>
  <si>
    <r>
      <rPr>
        <sz val="12"/>
        <rFont val="等线"/>
        <charset val="134"/>
      </rPr>
      <t>吴荟茹</t>
    </r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</si>
  <si>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机自</t>
    </r>
    <r>
      <rPr>
        <sz val="12"/>
        <rFont val="Times New Roman"/>
        <family val="1"/>
        <charset val="0"/>
      </rPr>
      <t>(2)</t>
    </r>
  </si>
  <si>
    <r>
      <rPr>
        <sz val="12"/>
        <rFont val="宋体"/>
        <charset val="134"/>
      </rPr>
      <t>黄水峰</t>
    </r>
  </si>
  <si>
    <r>
      <rPr>
        <sz val="12"/>
        <rFont val="宋体"/>
        <charset val="134"/>
      </rPr>
      <t>王骁</t>
    </r>
  </si>
  <si>
    <r>
      <rPr>
        <sz val="12"/>
        <rFont val="宋体"/>
        <charset val="134"/>
      </rPr>
      <t>冉雪</t>
    </r>
  </si>
  <si>
    <r>
      <rPr>
        <sz val="12"/>
        <rFont val="宋体"/>
        <charset val="134"/>
      </rPr>
      <t>孟富林</t>
    </r>
  </si>
  <si>
    <r>
      <rPr>
        <sz val="12"/>
        <rFont val="宋体"/>
        <charset val="134"/>
      </rPr>
      <t>江建国</t>
    </r>
  </si>
  <si>
    <r>
      <rPr>
        <sz val="12"/>
        <rFont val="宋体"/>
        <charset val="134"/>
      </rPr>
      <t>邓传想</t>
    </r>
  </si>
  <si>
    <r>
      <rPr>
        <sz val="12"/>
        <rFont val="宋体"/>
        <charset val="134"/>
      </rPr>
      <t>蔡成俊</t>
    </r>
  </si>
  <si>
    <r>
      <rPr>
        <sz val="12"/>
        <rFont val="宋体"/>
        <charset val="134"/>
      </rPr>
      <t>曾申成</t>
    </r>
  </si>
  <si>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智能</t>
    </r>
  </si>
  <si>
    <r>
      <rPr>
        <sz val="12"/>
        <rFont val="宋体"/>
        <charset val="134"/>
      </rPr>
      <t>李杭泽</t>
    </r>
  </si>
  <si>
    <t>23301201003</t>
  </si>
  <si>
    <r>
      <rPr>
        <sz val="12"/>
        <rFont val="宋体"/>
        <charset val="134"/>
      </rPr>
      <t>许慧娟</t>
    </r>
  </si>
  <si>
    <t>23301201007</t>
  </si>
  <si>
    <r>
      <rPr>
        <sz val="12"/>
        <rFont val="宋体"/>
        <charset val="134"/>
      </rPr>
      <t>范栌竣</t>
    </r>
  </si>
  <si>
    <t>23301201008</t>
  </si>
  <si>
    <r>
      <rPr>
        <sz val="12"/>
        <rFont val="宋体"/>
        <charset val="134"/>
      </rPr>
      <t>吴昱彤</t>
    </r>
  </si>
  <si>
    <t>23301201026</t>
  </si>
  <si>
    <r>
      <rPr>
        <sz val="12"/>
        <rFont val="宋体"/>
        <charset val="134"/>
      </rPr>
      <t>范欣峰</t>
    </r>
  </si>
  <si>
    <t>23301201001</t>
  </si>
  <si>
    <r>
      <rPr>
        <sz val="12"/>
        <rFont val="宋体"/>
        <charset val="134"/>
      </rPr>
      <t>李海勇</t>
    </r>
  </si>
  <si>
    <t>23301201012</t>
  </si>
  <si>
    <r>
      <rPr>
        <sz val="12"/>
        <rFont val="宋体"/>
        <charset val="134"/>
      </rPr>
      <t>李程宇</t>
    </r>
  </si>
  <si>
    <t>23301201025</t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</si>
  <si>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车辆</t>
    </r>
    <r>
      <rPr>
        <sz val="12"/>
        <rFont val="Times New Roman"/>
        <family val="1"/>
        <charset val="0"/>
      </rPr>
      <t>1</t>
    </r>
    <r>
      <rPr>
        <sz val="12"/>
        <rFont val="宋体"/>
        <charset val="134"/>
      </rPr>
      <t>班</t>
    </r>
  </si>
  <si>
    <r>
      <rPr>
        <sz val="12"/>
        <rFont val="宋体"/>
        <charset val="134"/>
      </rPr>
      <t>贡志远</t>
    </r>
  </si>
  <si>
    <r>
      <rPr>
        <sz val="12"/>
        <rFont val="宋体"/>
        <charset val="134"/>
      </rPr>
      <t>徐鑫</t>
    </r>
  </si>
  <si>
    <r>
      <rPr>
        <sz val="12"/>
        <rFont val="宋体"/>
        <charset val="134"/>
      </rPr>
      <t>代曦</t>
    </r>
  </si>
  <si>
    <r>
      <rPr>
        <sz val="12"/>
        <rFont val="宋体"/>
        <charset val="134"/>
      </rPr>
      <t>徐昌达</t>
    </r>
  </si>
  <si>
    <r>
      <rPr>
        <sz val="12"/>
        <rFont val="宋体"/>
        <charset val="134"/>
      </rPr>
      <t>马浩哲</t>
    </r>
  </si>
  <si>
    <r>
      <rPr>
        <sz val="12"/>
        <rFont val="宋体"/>
        <charset val="134"/>
      </rPr>
      <t>杜寒露</t>
    </r>
  </si>
  <si>
    <r>
      <rPr>
        <sz val="12"/>
        <rFont val="宋体"/>
        <charset val="134"/>
      </rPr>
      <t>胡文杰</t>
    </r>
  </si>
  <si>
    <r>
      <rPr>
        <sz val="12"/>
        <rFont val="宋体"/>
        <charset val="134"/>
      </rPr>
      <t>钱正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</si>
  <si>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车辆</t>
    </r>
    <r>
      <rPr>
        <sz val="12"/>
        <rFont val="Times New Roman"/>
        <family val="1"/>
        <charset val="0"/>
      </rPr>
      <t>2</t>
    </r>
    <r>
      <rPr>
        <sz val="12"/>
        <rFont val="宋体"/>
        <charset val="134"/>
      </rPr>
      <t>班</t>
    </r>
  </si>
  <si>
    <r>
      <rPr>
        <sz val="12"/>
        <rFont val="宋体"/>
        <charset val="134"/>
      </rPr>
      <t>詹梦勇</t>
    </r>
  </si>
  <si>
    <r>
      <rPr>
        <sz val="12"/>
        <rFont val="宋体"/>
        <charset val="134"/>
      </rPr>
      <t>音悦玲</t>
    </r>
  </si>
  <si>
    <r>
      <rPr>
        <sz val="12"/>
        <rFont val="宋体"/>
        <charset val="134"/>
      </rPr>
      <t>赵士俊</t>
    </r>
  </si>
  <si>
    <r>
      <rPr>
        <sz val="12"/>
        <rFont val="宋体"/>
        <charset val="134"/>
      </rPr>
      <t>张贺</t>
    </r>
  </si>
  <si>
    <r>
      <rPr>
        <sz val="12"/>
        <rFont val="宋体"/>
        <charset val="134"/>
      </rPr>
      <t>常雪艳</t>
    </r>
  </si>
  <si>
    <r>
      <rPr>
        <sz val="12"/>
        <rFont val="宋体"/>
        <charset val="134"/>
      </rPr>
      <t>陶姗姗</t>
    </r>
  </si>
  <si>
    <r>
      <rPr>
        <sz val="12"/>
        <rFont val="宋体"/>
        <charset val="134"/>
      </rPr>
      <t>耿翔宇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</si>
  <si>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机电</t>
    </r>
    <r>
      <rPr>
        <sz val="12"/>
        <rFont val="Times New Roman"/>
        <family val="1"/>
        <charset val="0"/>
      </rPr>
      <t>1</t>
    </r>
    <r>
      <rPr>
        <sz val="12"/>
        <rFont val="宋体"/>
        <charset val="134"/>
      </rPr>
      <t>班</t>
    </r>
  </si>
  <si>
    <r>
      <rPr>
        <sz val="12"/>
        <rFont val="宋体"/>
        <charset val="134"/>
      </rPr>
      <t>刘可可</t>
    </r>
  </si>
  <si>
    <r>
      <rPr>
        <sz val="12"/>
        <rFont val="宋体"/>
        <charset val="134"/>
      </rPr>
      <t>冯立军</t>
    </r>
  </si>
  <si>
    <r>
      <rPr>
        <sz val="12"/>
        <rFont val="宋体"/>
        <charset val="134"/>
      </rPr>
      <t>余万涛</t>
    </r>
  </si>
  <si>
    <r>
      <rPr>
        <sz val="12"/>
        <rFont val="宋体"/>
        <charset val="134"/>
      </rPr>
      <t>康思希</t>
    </r>
  </si>
  <si>
    <r>
      <rPr>
        <sz val="12"/>
        <rFont val="宋体"/>
        <charset val="134"/>
      </rPr>
      <t>刘思雨</t>
    </r>
  </si>
  <si>
    <r>
      <rPr>
        <sz val="12"/>
        <rFont val="宋体"/>
        <charset val="134"/>
      </rPr>
      <t>卞成志</t>
    </r>
  </si>
  <si>
    <r>
      <rPr>
        <sz val="12"/>
        <rFont val="宋体"/>
        <charset val="134"/>
      </rPr>
      <t>徐光春</t>
    </r>
  </si>
  <si>
    <r>
      <rPr>
        <sz val="12"/>
        <rFont val="宋体"/>
        <charset val="134"/>
      </rPr>
      <t>时光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</si>
  <si>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机电</t>
    </r>
    <r>
      <rPr>
        <sz val="12"/>
        <rFont val="Times New Roman"/>
        <family val="1"/>
        <charset val="0"/>
      </rPr>
      <t>2</t>
    </r>
    <r>
      <rPr>
        <sz val="12"/>
        <rFont val="宋体"/>
        <charset val="134"/>
      </rPr>
      <t>班</t>
    </r>
  </si>
  <si>
    <r>
      <rPr>
        <sz val="12"/>
        <rFont val="宋体"/>
        <charset val="134"/>
      </rPr>
      <t>邓振洋</t>
    </r>
  </si>
  <si>
    <r>
      <rPr>
        <sz val="12"/>
        <rFont val="宋体"/>
        <charset val="134"/>
      </rPr>
      <t>姚旭</t>
    </r>
  </si>
  <si>
    <r>
      <rPr>
        <sz val="12"/>
        <rFont val="宋体"/>
        <charset val="134"/>
      </rPr>
      <t>张金稳</t>
    </r>
  </si>
  <si>
    <r>
      <rPr>
        <sz val="12"/>
        <rFont val="宋体"/>
        <charset val="134"/>
      </rPr>
      <t>张子豪</t>
    </r>
  </si>
  <si>
    <r>
      <rPr>
        <sz val="12"/>
        <rFont val="宋体"/>
        <charset val="134"/>
      </rPr>
      <t>王嘉慧</t>
    </r>
  </si>
  <si>
    <r>
      <rPr>
        <sz val="12"/>
        <rFont val="宋体"/>
        <charset val="134"/>
      </rPr>
      <t>钱慧</t>
    </r>
  </si>
  <si>
    <r>
      <rPr>
        <sz val="12"/>
        <rFont val="宋体"/>
        <charset val="134"/>
      </rPr>
      <t>黄俊杰</t>
    </r>
  </si>
  <si>
    <r>
      <rPr>
        <sz val="12"/>
        <rFont val="宋体"/>
        <charset val="134"/>
      </rPr>
      <t>王智强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</si>
  <si>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大陆班</t>
    </r>
  </si>
  <si>
    <r>
      <rPr>
        <sz val="12"/>
        <rFont val="宋体"/>
        <charset val="134"/>
      </rPr>
      <t>丰梦浩</t>
    </r>
  </si>
  <si>
    <t>24301011009</t>
  </si>
  <si>
    <r>
      <rPr>
        <sz val="12"/>
        <rFont val="宋体"/>
        <charset val="134"/>
      </rPr>
      <t>黄浦文</t>
    </r>
  </si>
  <si>
    <t>24307152026</t>
  </si>
  <si>
    <r>
      <rPr>
        <sz val="12"/>
        <rFont val="宋体"/>
        <charset val="134"/>
      </rPr>
      <t>黄文思</t>
    </r>
  </si>
  <si>
    <t>24303012013</t>
  </si>
  <si>
    <r>
      <rPr>
        <sz val="12"/>
        <rFont val="宋体"/>
        <charset val="134"/>
      </rPr>
      <t>王茂源</t>
    </r>
  </si>
  <si>
    <t>24301111012</t>
  </si>
  <si>
    <r>
      <rPr>
        <sz val="12"/>
        <rFont val="宋体"/>
        <charset val="134"/>
      </rPr>
      <t>姜柯宇</t>
    </r>
  </si>
  <si>
    <t>24301113017</t>
  </si>
  <si>
    <r>
      <rPr>
        <sz val="12"/>
        <rFont val="宋体"/>
        <charset val="134"/>
      </rPr>
      <t>杨文亮</t>
    </r>
  </si>
  <si>
    <t>24301111011</t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</si>
  <si>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大众班</t>
    </r>
  </si>
  <si>
    <r>
      <rPr>
        <sz val="12"/>
        <rFont val="宋体"/>
        <charset val="134"/>
      </rPr>
      <t>吴俊杰</t>
    </r>
  </si>
  <si>
    <r>
      <rPr>
        <sz val="12"/>
        <rFont val="宋体"/>
        <charset val="134"/>
      </rPr>
      <t>谢雅雯</t>
    </r>
  </si>
  <si>
    <r>
      <rPr>
        <sz val="12"/>
        <rFont val="宋体"/>
        <charset val="134"/>
      </rPr>
      <t>何雨童</t>
    </r>
  </si>
  <si>
    <r>
      <rPr>
        <sz val="12"/>
        <rFont val="宋体"/>
        <charset val="134"/>
      </rPr>
      <t>刘旭</t>
    </r>
  </si>
  <si>
    <r>
      <rPr>
        <sz val="12"/>
        <rFont val="宋体"/>
        <charset val="134"/>
      </rPr>
      <t>李嘉睿</t>
    </r>
  </si>
  <si>
    <r>
      <rPr>
        <sz val="12"/>
        <rFont val="宋体"/>
        <charset val="134"/>
      </rPr>
      <t>陈吉祥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</si>
  <si>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机自（</t>
    </r>
    <r>
      <rPr>
        <sz val="12"/>
        <rFont val="Times New Roman"/>
        <family val="1"/>
        <charset val="0"/>
      </rPr>
      <t>1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</si>
  <si>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李田雨</t>
    </r>
  </si>
  <si>
    <r>
      <rPr>
        <sz val="12"/>
        <rFont val="宋体"/>
        <charset val="134"/>
      </rPr>
      <t>徐道洋</t>
    </r>
  </si>
  <si>
    <r>
      <rPr>
        <sz val="12"/>
        <rFont val="宋体"/>
        <charset val="134"/>
      </rPr>
      <t>潘郅聪</t>
    </r>
  </si>
  <si>
    <r>
      <rPr>
        <sz val="12"/>
        <rFont val="宋体"/>
        <charset val="134"/>
      </rPr>
      <t>范梦琪</t>
    </r>
  </si>
  <si>
    <r>
      <rPr>
        <sz val="12"/>
        <rFont val="宋体"/>
        <charset val="134"/>
      </rPr>
      <t>项锦呈</t>
    </r>
  </si>
  <si>
    <r>
      <rPr>
        <sz val="12"/>
        <rFont val="宋体"/>
        <charset val="134"/>
      </rPr>
      <t>袁博涵</t>
    </r>
  </si>
  <si>
    <r>
      <rPr>
        <sz val="12"/>
        <rFont val="宋体"/>
        <charset val="134"/>
      </rPr>
      <t>杨子恒</t>
    </r>
  </si>
  <si>
    <r>
      <rPr>
        <sz val="12"/>
        <rFont val="宋体"/>
        <charset val="134"/>
      </rPr>
      <t>邸森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</si>
  <si>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机自（</t>
    </r>
    <r>
      <rPr>
        <sz val="12"/>
        <rFont val="Times New Roman"/>
        <family val="1"/>
        <charset val="0"/>
      </rPr>
      <t>2</t>
    </r>
    <r>
      <rPr>
        <sz val="12"/>
        <rFont val="宋体"/>
        <charset val="134"/>
      </rPr>
      <t>）</t>
    </r>
  </si>
  <si>
    <r>
      <rPr>
        <sz val="11"/>
        <rFont val="宋体"/>
        <charset val="134"/>
      </rPr>
      <t>代建新</t>
    </r>
  </si>
  <si>
    <r>
      <rPr>
        <sz val="11"/>
        <rFont val="宋体"/>
        <charset val="134"/>
      </rPr>
      <t>吴梦林</t>
    </r>
  </si>
  <si>
    <r>
      <rPr>
        <sz val="11"/>
        <rFont val="宋体"/>
        <charset val="134"/>
      </rPr>
      <t>陈轩</t>
    </r>
  </si>
  <si>
    <r>
      <rPr>
        <sz val="11"/>
        <rFont val="宋体"/>
        <charset val="134"/>
      </rPr>
      <t>叶文佳</t>
    </r>
  </si>
  <si>
    <r>
      <rPr>
        <sz val="11"/>
        <rFont val="宋体"/>
        <charset val="134"/>
      </rPr>
      <t>郭祥瑞</t>
    </r>
  </si>
  <si>
    <r>
      <rPr>
        <sz val="11"/>
        <rFont val="宋体"/>
        <charset val="134"/>
      </rPr>
      <t>刘美宇</t>
    </r>
  </si>
  <si>
    <r>
      <rPr>
        <sz val="11"/>
        <rFont val="宋体"/>
        <charset val="134"/>
      </rPr>
      <t>俞裴</t>
    </r>
  </si>
  <si>
    <r>
      <rPr>
        <sz val="11"/>
        <rFont val="宋体"/>
        <charset val="134"/>
      </rPr>
      <t>杨远</t>
    </r>
  </si>
  <si>
    <r>
      <rPr>
        <sz val="12"/>
        <rFont val="宋体"/>
        <charset val="134"/>
      </rPr>
      <t>代建新</t>
    </r>
  </si>
  <si>
    <r>
      <rPr>
        <sz val="12"/>
        <rFont val="宋体"/>
        <charset val="134"/>
      </rPr>
      <t>吴梦林</t>
    </r>
  </si>
  <si>
    <r>
      <rPr>
        <sz val="12"/>
        <rFont val="宋体"/>
        <charset val="134"/>
      </rPr>
      <t>叶文佳</t>
    </r>
  </si>
  <si>
    <r>
      <rPr>
        <sz val="12"/>
        <rFont val="宋体"/>
        <charset val="134"/>
      </rPr>
      <t>郭祥瑞</t>
    </r>
  </si>
  <si>
    <r>
      <rPr>
        <sz val="12"/>
        <rFont val="宋体"/>
        <charset val="134"/>
      </rPr>
      <t>俞裴</t>
    </r>
  </si>
  <si>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机自（</t>
    </r>
    <r>
      <rPr>
        <sz val="12"/>
        <rFont val="Times New Roman"/>
        <family val="1"/>
        <charset val="0"/>
      </rPr>
      <t>3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</si>
  <si>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崔效宇</t>
    </r>
  </si>
  <si>
    <r>
      <rPr>
        <sz val="12"/>
        <rFont val="宋体"/>
        <charset val="134"/>
      </rPr>
      <t>王美玲</t>
    </r>
  </si>
  <si>
    <r>
      <rPr>
        <sz val="12"/>
        <rFont val="宋体"/>
        <charset val="134"/>
      </rPr>
      <t>吴昊</t>
    </r>
  </si>
  <si>
    <r>
      <rPr>
        <sz val="12"/>
        <rFont val="宋体"/>
        <charset val="134"/>
      </rPr>
      <t>江一鸣</t>
    </r>
  </si>
  <si>
    <r>
      <rPr>
        <sz val="12"/>
        <rFont val="宋体"/>
        <charset val="134"/>
      </rPr>
      <t>王铭泽</t>
    </r>
  </si>
  <si>
    <r>
      <rPr>
        <sz val="12"/>
        <rFont val="宋体"/>
        <charset val="134"/>
      </rPr>
      <t>钱存</t>
    </r>
  </si>
  <si>
    <r>
      <rPr>
        <sz val="12"/>
        <rFont val="宋体"/>
        <charset val="134"/>
      </rPr>
      <t>段硕</t>
    </r>
  </si>
  <si>
    <r>
      <rPr>
        <sz val="12"/>
        <color theme="1"/>
        <rFont val="Times New Roman"/>
        <family val="1"/>
        <charset val="0"/>
      </rPr>
      <t>24</t>
    </r>
    <r>
      <rPr>
        <sz val="12"/>
        <color theme="1"/>
        <rFont val="宋体"/>
        <charset val="134"/>
      </rPr>
      <t>智能</t>
    </r>
    <r>
      <rPr>
        <sz val="12"/>
        <color theme="1"/>
        <rFont val="Times New Roman"/>
        <family val="1"/>
        <charset val="0"/>
      </rPr>
      <t>1</t>
    </r>
    <r>
      <rPr>
        <sz val="12"/>
        <color theme="1"/>
        <rFont val="宋体"/>
        <charset val="134"/>
      </rPr>
      <t>班</t>
    </r>
  </si>
  <si>
    <r>
      <rPr>
        <sz val="12"/>
        <color theme="1"/>
        <rFont val="宋体"/>
        <charset val="134"/>
      </rPr>
      <t>一等奖学金</t>
    </r>
  </si>
  <si>
    <r>
      <rPr>
        <sz val="12"/>
        <color theme="1"/>
        <rFont val="宋体"/>
        <charset val="134"/>
      </rPr>
      <t>沈飘飘</t>
    </r>
  </si>
  <si>
    <r>
      <rPr>
        <sz val="12"/>
        <color theme="1"/>
        <rFont val="宋体"/>
        <charset val="134"/>
      </rPr>
      <t>二等奖学金</t>
    </r>
  </si>
  <si>
    <r>
      <rPr>
        <sz val="12"/>
        <color theme="1"/>
        <rFont val="宋体"/>
        <charset val="134"/>
      </rPr>
      <t>杨晨雨</t>
    </r>
  </si>
  <si>
    <r>
      <rPr>
        <sz val="12"/>
        <color theme="1"/>
        <rFont val="宋体"/>
        <charset val="134"/>
      </rPr>
      <t>夏晓蕊</t>
    </r>
  </si>
  <si>
    <r>
      <rPr>
        <sz val="12"/>
        <color theme="1"/>
        <rFont val="宋体"/>
        <charset val="134"/>
      </rPr>
      <t>三等奖学金</t>
    </r>
  </si>
  <si>
    <r>
      <rPr>
        <sz val="12"/>
        <color theme="1"/>
        <rFont val="宋体"/>
        <charset val="134"/>
      </rPr>
      <t>王永强</t>
    </r>
  </si>
  <si>
    <r>
      <rPr>
        <sz val="12"/>
        <color theme="1"/>
        <rFont val="宋体"/>
        <charset val="134"/>
      </rPr>
      <t>王志杰</t>
    </r>
  </si>
  <si>
    <r>
      <rPr>
        <sz val="12"/>
        <color theme="1"/>
        <rFont val="宋体"/>
        <charset val="134"/>
      </rPr>
      <t>程盈春</t>
    </r>
  </si>
  <si>
    <r>
      <rPr>
        <sz val="12"/>
        <color theme="1"/>
        <rFont val="宋体"/>
        <charset val="134"/>
      </rPr>
      <t>班级优干</t>
    </r>
  </si>
  <si>
    <r>
      <rPr>
        <sz val="12"/>
        <color theme="1"/>
        <rFont val="Times New Roman"/>
        <family val="1"/>
        <charset val="0"/>
      </rPr>
      <t>24</t>
    </r>
    <r>
      <rPr>
        <sz val="12"/>
        <color theme="1"/>
        <rFont val="宋体"/>
        <charset val="134"/>
      </rPr>
      <t>智能</t>
    </r>
    <r>
      <rPr>
        <sz val="12"/>
        <color theme="1"/>
        <rFont val="Times New Roman"/>
        <family val="1"/>
        <charset val="0"/>
      </rPr>
      <t>2</t>
    </r>
    <r>
      <rPr>
        <sz val="12"/>
        <color theme="1"/>
        <rFont val="宋体"/>
        <charset val="134"/>
      </rPr>
      <t>班</t>
    </r>
  </si>
  <si>
    <r>
      <rPr>
        <sz val="12"/>
        <color theme="1"/>
        <rFont val="宋体"/>
        <charset val="134"/>
      </rPr>
      <t>特等奖学金</t>
    </r>
  </si>
  <si>
    <r>
      <rPr>
        <sz val="12"/>
        <color theme="1"/>
        <rFont val="宋体"/>
        <charset val="134"/>
      </rPr>
      <t>吕友豪</t>
    </r>
  </si>
  <si>
    <r>
      <rPr>
        <sz val="12"/>
        <color theme="1"/>
        <rFont val="宋体"/>
        <charset val="134"/>
      </rPr>
      <t>谭硕</t>
    </r>
  </si>
  <si>
    <r>
      <rPr>
        <sz val="12"/>
        <color theme="1"/>
        <rFont val="宋体"/>
        <charset val="134"/>
      </rPr>
      <t>王雨晴</t>
    </r>
  </si>
  <si>
    <r>
      <rPr>
        <sz val="12"/>
        <color theme="1"/>
        <rFont val="宋体"/>
        <charset val="134"/>
      </rPr>
      <t>温天顺</t>
    </r>
  </si>
  <si>
    <r>
      <rPr>
        <sz val="12"/>
        <color theme="1"/>
        <rFont val="宋体"/>
        <charset val="134"/>
      </rPr>
      <t>童晨</t>
    </r>
  </si>
  <si>
    <r>
      <rPr>
        <sz val="12"/>
        <color theme="1"/>
        <rFont val="宋体"/>
        <charset val="134"/>
      </rPr>
      <t>夏唯一</t>
    </r>
  </si>
  <si>
    <r>
      <rPr>
        <sz val="12"/>
        <color theme="1"/>
        <rFont val="宋体"/>
        <charset val="134"/>
      </rPr>
      <t>杨锦梁</t>
    </r>
  </si>
  <si>
    <r>
      <rPr>
        <sz val="12"/>
        <color theme="1"/>
        <rFont val="宋体"/>
        <charset val="134"/>
      </rPr>
      <t>吴思缘</t>
    </r>
  </si>
  <si>
    <r>
      <rPr>
        <sz val="12"/>
        <rFont val="宋体"/>
        <charset val="134"/>
      </rPr>
      <t>院学生会（</t>
    </r>
    <r>
      <rPr>
        <sz val="12"/>
        <rFont val="Times New Roman"/>
        <family val="1"/>
        <charset val="0"/>
      </rPr>
      <t>23</t>
    </r>
    <r>
      <rPr>
        <sz val="12"/>
        <rFont val="宋体"/>
        <charset val="134"/>
      </rPr>
      <t>机电班）</t>
    </r>
  </si>
  <si>
    <r>
      <rPr>
        <sz val="12"/>
        <rFont val="宋体"/>
        <charset val="134"/>
      </rPr>
      <t>院学生会优干</t>
    </r>
  </si>
  <si>
    <r>
      <rPr>
        <sz val="12"/>
        <rFont val="宋体"/>
        <charset val="134"/>
      </rPr>
      <t>刘志鹏</t>
    </r>
  </si>
  <si>
    <r>
      <rPr>
        <sz val="12"/>
        <rFont val="宋体"/>
        <charset val="134"/>
      </rPr>
      <t>李乐园</t>
    </r>
  </si>
  <si>
    <r>
      <rPr>
        <sz val="12"/>
        <rFont val="宋体"/>
        <charset val="134"/>
      </rPr>
      <t>院学生会（</t>
    </r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机制</t>
    </r>
    <r>
      <rPr>
        <sz val="12"/>
        <rFont val="Times New Roman"/>
        <family val="1"/>
        <charset val="0"/>
      </rPr>
      <t>1</t>
    </r>
    <r>
      <rPr>
        <sz val="12"/>
        <rFont val="宋体"/>
        <charset val="134"/>
      </rPr>
      <t>班）</t>
    </r>
  </si>
  <si>
    <r>
      <rPr>
        <sz val="12"/>
        <rFont val="宋体"/>
        <charset val="134"/>
      </rPr>
      <t>王博伦</t>
    </r>
  </si>
  <si>
    <r>
      <rPr>
        <sz val="12"/>
        <rFont val="宋体"/>
        <charset val="134"/>
      </rPr>
      <t>院学生会（</t>
    </r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车辆</t>
    </r>
    <r>
      <rPr>
        <sz val="12"/>
        <rFont val="Times New Roman"/>
        <family val="1"/>
        <charset val="0"/>
      </rPr>
      <t>2</t>
    </r>
    <r>
      <rPr>
        <sz val="12"/>
        <rFont val="宋体"/>
        <charset val="134"/>
      </rPr>
      <t>班）</t>
    </r>
  </si>
  <si>
    <r>
      <rPr>
        <sz val="12"/>
        <rFont val="宋体"/>
        <charset val="134"/>
      </rPr>
      <t>院学生会（</t>
    </r>
    <r>
      <rPr>
        <sz val="12"/>
        <rFont val="Times New Roman"/>
        <family val="1"/>
        <charset val="0"/>
      </rPr>
      <t>24</t>
    </r>
    <r>
      <rPr>
        <sz val="12"/>
        <rFont val="宋体"/>
        <charset val="134"/>
      </rPr>
      <t>机电</t>
    </r>
    <r>
      <rPr>
        <sz val="12"/>
        <rFont val="Times New Roman"/>
        <family val="1"/>
        <charset val="0"/>
      </rPr>
      <t>2</t>
    </r>
    <r>
      <rPr>
        <sz val="12"/>
        <rFont val="宋体"/>
        <charset val="134"/>
      </rPr>
      <t>班）</t>
    </r>
  </si>
  <si>
    <t>合肥大学2024-2025学年优秀学生（学年综合测评）奖学金评定一览表</t>
  </si>
  <si>
    <t>学院（盖章）：                                                                 日期：      年     月     日</t>
  </si>
  <si>
    <t>序号</t>
  </si>
  <si>
    <t>班级名称</t>
  </si>
  <si>
    <t>班级总人数</t>
  </si>
  <si>
    <t>特等奖学金人数</t>
  </si>
  <si>
    <t>一等奖学金</t>
  </si>
  <si>
    <t>二等奖学金</t>
  </si>
  <si>
    <t>三等奖学金</t>
  </si>
  <si>
    <t>一等至三等奖学金合计</t>
  </si>
  <si>
    <t>学生姓名</t>
  </si>
  <si>
    <t>学生学号</t>
  </si>
  <si>
    <t>拟评定奖学金等级</t>
  </si>
  <si>
    <t>综合素质测评排名</t>
  </si>
  <si>
    <t>学年内课程正考不及格门数</t>
  </si>
  <si>
    <t>学年内是否存在思想政治表现评定不合格</t>
  </si>
  <si>
    <t>学年内是否收到校级通报批评或违纪处分</t>
  </si>
  <si>
    <t>学年内补考不及格门数（公共选修课除外）是否≥2门</t>
  </si>
  <si>
    <t>学年内是否故意损坏教学仪器设备或其他公物</t>
  </si>
  <si>
    <t>学年内一学期内是否缺课超过10学时</t>
  </si>
  <si>
    <r>
      <rPr>
        <sz val="12"/>
        <color theme="1"/>
        <rFont val="宋体"/>
        <charset val="134"/>
      </rPr>
      <t>学年内体质健康测试成绩是否</t>
    </r>
    <r>
      <rPr>
        <sz val="12"/>
        <color indexed="10"/>
        <rFont val="宋体"/>
        <charset val="134"/>
      </rPr>
      <t>不合格</t>
    </r>
  </si>
  <si>
    <t>评定资格校验</t>
  </si>
  <si>
    <t>辅导员</t>
  </si>
  <si>
    <t>特殊情况备注(如奖学金等次与综测排名不一致、学生自主放弃等）</t>
  </si>
  <si>
    <t>人数</t>
  </si>
  <si>
    <t>比例校验</t>
  </si>
  <si>
    <t>24车辆1班</t>
  </si>
  <si>
    <t>贡志远</t>
  </si>
  <si>
    <t>特等</t>
  </si>
  <si>
    <t>否</t>
  </si>
  <si>
    <t>威力旺</t>
  </si>
  <si>
    <t>徐鑫</t>
  </si>
  <si>
    <t>一等</t>
  </si>
  <si>
    <t>第二名体测不合格</t>
  </si>
  <si>
    <t>代曦</t>
  </si>
  <si>
    <t>二等</t>
  </si>
  <si>
    <t>徐昌达</t>
  </si>
  <si>
    <t>马浩哲</t>
  </si>
  <si>
    <t>三等</t>
  </si>
  <si>
    <t>杜寒露</t>
  </si>
  <si>
    <t>胡文杰</t>
  </si>
  <si>
    <t>钱正</t>
  </si>
  <si>
    <t>24车辆2班</t>
  </si>
  <si>
    <t>詹梦勇</t>
  </si>
  <si>
    <t>综测第一名体测不合格</t>
  </si>
  <si>
    <t>音悦玲</t>
  </si>
  <si>
    <t>赵士俊</t>
  </si>
  <si>
    <t>张贺</t>
  </si>
  <si>
    <t>常雪艳</t>
  </si>
  <si>
    <t>综测第六名体测不及格</t>
  </si>
  <si>
    <t>陶姗姗</t>
  </si>
  <si>
    <t>24机电1班</t>
  </si>
  <si>
    <t>刘可可</t>
  </si>
  <si>
    <t>冯立军</t>
  </si>
  <si>
    <t>余万涛</t>
  </si>
  <si>
    <t>康思希</t>
  </si>
  <si>
    <t>刘思雨</t>
  </si>
  <si>
    <t>卞成志</t>
  </si>
  <si>
    <t>徐光春</t>
  </si>
  <si>
    <t>时光</t>
  </si>
  <si>
    <t>24机电2班</t>
  </si>
  <si>
    <t>邓振洋</t>
  </si>
  <si>
    <t>姚旭</t>
  </si>
  <si>
    <t>张金稳</t>
  </si>
  <si>
    <t>张子豪</t>
  </si>
  <si>
    <t>王嘉慧</t>
  </si>
  <si>
    <t>钱慧</t>
  </si>
  <si>
    <t>黄俊杰</t>
  </si>
  <si>
    <t>22车辆1班</t>
  </si>
  <si>
    <t>潘基文</t>
  </si>
  <si>
    <t>刘罡</t>
  </si>
  <si>
    <t>王婧岚</t>
  </si>
  <si>
    <t>综测第二名有学年补考不及格</t>
  </si>
  <si>
    <t>李杰</t>
  </si>
  <si>
    <t>李丹彤</t>
  </si>
  <si>
    <t>王浩然</t>
  </si>
  <si>
    <t>陈志斌</t>
  </si>
  <si>
    <t>22车辆2班</t>
  </si>
  <si>
    <t>闫宇浩</t>
  </si>
  <si>
    <t>张旭冉</t>
  </si>
  <si>
    <t>闫语</t>
  </si>
  <si>
    <t>李成越</t>
  </si>
  <si>
    <t>周阳</t>
  </si>
  <si>
    <t>盛王亮</t>
  </si>
  <si>
    <t>黄秋实</t>
  </si>
  <si>
    <t>22大陆班</t>
  </si>
  <si>
    <t>正确</t>
  </si>
  <si>
    <t>付京波</t>
  </si>
  <si>
    <t>李明</t>
  </si>
  <si>
    <t>22机电1班</t>
  </si>
  <si>
    <t>张依琳</t>
  </si>
  <si>
    <t>刘晴倩</t>
  </si>
  <si>
    <t>高俊杰</t>
  </si>
  <si>
    <t>贾凡</t>
  </si>
  <si>
    <t>胡梅雪</t>
  </si>
  <si>
    <t>李华栋</t>
  </si>
  <si>
    <t>林雅静</t>
  </si>
  <si>
    <t>阮永康</t>
  </si>
  <si>
    <t>22机电2班</t>
  </si>
  <si>
    <t>李俊</t>
  </si>
  <si>
    <t>韦俊</t>
  </si>
  <si>
    <t>黄梦杰</t>
  </si>
  <si>
    <t>武铭齐</t>
  </si>
  <si>
    <t>钱俊涛</t>
  </si>
  <si>
    <t>范帅玉</t>
  </si>
  <si>
    <t>谢天呈</t>
  </si>
  <si>
    <t>22智能1班</t>
  </si>
  <si>
    <t>李威</t>
  </si>
  <si>
    <t>梅鹏</t>
  </si>
  <si>
    <t>吴迪</t>
  </si>
  <si>
    <t>第3名体测不及格</t>
  </si>
  <si>
    <t>赵浩楠</t>
  </si>
  <si>
    <t>吴浩</t>
  </si>
  <si>
    <t>李钱龙</t>
  </si>
  <si>
    <t>22智能2班</t>
  </si>
  <si>
    <t>陈翔</t>
  </si>
  <si>
    <t>尹伟</t>
  </si>
  <si>
    <t>马英杰</t>
  </si>
  <si>
    <t>何金</t>
  </si>
  <si>
    <t>周龙宇</t>
  </si>
  <si>
    <t>汪洋</t>
  </si>
  <si>
    <t>王俊</t>
  </si>
  <si>
    <t>史清文</t>
  </si>
  <si>
    <t>第8名体测不及格</t>
  </si>
  <si>
    <t>23大陆班</t>
  </si>
  <si>
    <t>张阳</t>
  </si>
  <si>
    <t>钱政昱</t>
  </si>
  <si>
    <t>有一门补考，不得评一等及以上奖学金</t>
  </si>
  <si>
    <t>24大陆班</t>
  </si>
  <si>
    <t>丰梦浩</t>
  </si>
  <si>
    <t>黄浦文</t>
  </si>
  <si>
    <t>黄文思</t>
  </si>
  <si>
    <t>王茂源</t>
  </si>
  <si>
    <t>姜柯宇</t>
  </si>
  <si>
    <t>杨文亮</t>
  </si>
  <si>
    <t>22大众班</t>
  </si>
  <si>
    <t>吕安纳</t>
  </si>
  <si>
    <t>蔡灵美</t>
  </si>
  <si>
    <t>综测第一有课程不及格</t>
  </si>
  <si>
    <t>郑仁杰</t>
  </si>
  <si>
    <t>顾浩钟</t>
  </si>
  <si>
    <t>朱艺喜</t>
  </si>
  <si>
    <t>邹静康</t>
  </si>
  <si>
    <t>茆欣悦</t>
  </si>
  <si>
    <t>23大众班</t>
  </si>
  <si>
    <t>熊文泽</t>
  </si>
  <si>
    <t>综测第一名有挂科</t>
  </si>
  <si>
    <t>廖培鑫</t>
  </si>
  <si>
    <t>有挂科，不过教务系统显示的三门挂科是因为有两个体育课学分未置换</t>
  </si>
  <si>
    <t>张佳悦</t>
  </si>
  <si>
    <t>郑安妮</t>
  </si>
  <si>
    <t>高艺萌</t>
  </si>
  <si>
    <t>詹仕安</t>
  </si>
  <si>
    <t>余文乐</t>
  </si>
  <si>
    <t>24大众班</t>
  </si>
  <si>
    <t>吴俊杰</t>
  </si>
  <si>
    <t>谢雅雯</t>
  </si>
  <si>
    <t>综测二三名存在挂科</t>
  </si>
  <si>
    <t>何雨童</t>
  </si>
  <si>
    <t>刘旭</t>
  </si>
  <si>
    <t>李嘉睿</t>
  </si>
  <si>
    <t>陈吉祥</t>
  </si>
  <si>
    <t>22机制1班</t>
  </si>
  <si>
    <t>昝俊豪</t>
  </si>
  <si>
    <t>沈丹丹</t>
  </si>
  <si>
    <t>贾凯淞</t>
  </si>
  <si>
    <t>袁心梦</t>
  </si>
  <si>
    <t>吴旋</t>
  </si>
  <si>
    <t>吴旭</t>
  </si>
  <si>
    <t>董仁杰</t>
  </si>
  <si>
    <t>22机制2班</t>
  </si>
  <si>
    <t>杜情缘</t>
  </si>
  <si>
    <t>郝景涛</t>
  </si>
  <si>
    <t>综测第一名评特等奖学金</t>
  </si>
  <si>
    <t>陈丽娟</t>
  </si>
  <si>
    <t>胡琪</t>
  </si>
  <si>
    <t>郑爽</t>
  </si>
  <si>
    <t>胡超</t>
  </si>
  <si>
    <t>郑鸣扬</t>
  </si>
  <si>
    <t>曹颖</t>
  </si>
  <si>
    <t>综测第八名体测不合格</t>
  </si>
  <si>
    <t>22机制3班</t>
  </si>
  <si>
    <t>金婉蓉</t>
  </si>
  <si>
    <t>王雷</t>
  </si>
  <si>
    <t>张正良</t>
  </si>
  <si>
    <t>何祥生</t>
  </si>
  <si>
    <t>冯书恒</t>
  </si>
  <si>
    <t>洪伟豪</t>
  </si>
  <si>
    <t>23车辆工程</t>
  </si>
  <si>
    <t>洪培锡</t>
  </si>
  <si>
    <t>张永立</t>
  </si>
  <si>
    <t>王浩</t>
  </si>
  <si>
    <t>户维平</t>
  </si>
  <si>
    <t>孟家乐</t>
  </si>
  <si>
    <t>姜山</t>
  </si>
  <si>
    <t>23机电</t>
  </si>
  <si>
    <t>田欣茹</t>
  </si>
  <si>
    <t>黄建柱</t>
  </si>
  <si>
    <t>侯星星</t>
  </si>
  <si>
    <t>王乐闻</t>
  </si>
  <si>
    <t>张文茜</t>
  </si>
  <si>
    <t>程继华</t>
  </si>
  <si>
    <t>张国良</t>
  </si>
  <si>
    <t>23机制1班</t>
  </si>
  <si>
    <t>祝志豪</t>
  </si>
  <si>
    <t>22301111010</t>
  </si>
  <si>
    <t>万伟峰</t>
  </si>
  <si>
    <t>刘钲鸿</t>
  </si>
  <si>
    <t>李浩</t>
  </si>
  <si>
    <t>廖赢政</t>
  </si>
  <si>
    <t>吴荟茹</t>
  </si>
  <si>
    <t>魏俊杰</t>
  </si>
  <si>
    <t>23机制2班</t>
  </si>
  <si>
    <t>黄水峰</t>
  </si>
  <si>
    <t>王骁</t>
  </si>
  <si>
    <t>第二名体测不及格</t>
  </si>
  <si>
    <t>冉雪</t>
  </si>
  <si>
    <t>孟富林</t>
  </si>
  <si>
    <t>江建国</t>
  </si>
  <si>
    <t>邓传想</t>
  </si>
  <si>
    <t>第七名、第九名、第十名体测不及格，第八名第十二名两门及以上不及格</t>
  </si>
  <si>
    <t>蔡成俊</t>
  </si>
  <si>
    <t>23智能制造</t>
  </si>
  <si>
    <t>李杭泽</t>
  </si>
  <si>
    <t>许慧娟</t>
  </si>
  <si>
    <t>范栌竣</t>
  </si>
  <si>
    <t>吴昱彤</t>
  </si>
  <si>
    <t>范欣峰</t>
  </si>
  <si>
    <t>李海勇</t>
  </si>
  <si>
    <t>李程宇</t>
  </si>
  <si>
    <t>24机制1班</t>
  </si>
  <si>
    <t>李田雨</t>
  </si>
  <si>
    <t>孙杰</t>
  </si>
  <si>
    <t>徐道洋</t>
  </si>
  <si>
    <t>潘郅聪</t>
  </si>
  <si>
    <t>范梦琪</t>
  </si>
  <si>
    <t>项锦呈</t>
  </si>
  <si>
    <t>袁博涵</t>
  </si>
  <si>
    <t>杨子恒</t>
  </si>
  <si>
    <t>邸森</t>
  </si>
  <si>
    <t>24机制2班</t>
  </si>
  <si>
    <t>代建新</t>
  </si>
  <si>
    <t>吴梦林</t>
  </si>
  <si>
    <t>陈轩</t>
  </si>
  <si>
    <t>综测第三名因挂一科无一等，综测第四名挂两科</t>
  </si>
  <si>
    <t>叶文佳</t>
  </si>
  <si>
    <t>郭祥瑞</t>
  </si>
  <si>
    <t>刘美宇</t>
  </si>
  <si>
    <t>俞裴</t>
  </si>
  <si>
    <t>综测第八、第九名体测不及格</t>
  </si>
  <si>
    <t>杨远</t>
  </si>
  <si>
    <t>24机制3班</t>
  </si>
  <si>
    <t>崔效宇</t>
  </si>
  <si>
    <t>王美玲</t>
  </si>
  <si>
    <t>吴昊</t>
  </si>
  <si>
    <t>江一鸣</t>
  </si>
  <si>
    <t>王铭泽</t>
  </si>
  <si>
    <t>钱存</t>
  </si>
  <si>
    <t>段硕</t>
  </si>
  <si>
    <t>24智能1班</t>
  </si>
  <si>
    <t>沈飘飘</t>
  </si>
  <si>
    <t>杨晨雨</t>
  </si>
  <si>
    <t>夏晓蕊</t>
  </si>
  <si>
    <t>王永强</t>
  </si>
  <si>
    <t>第4名体测不合格</t>
  </si>
  <si>
    <t>王志杰</t>
  </si>
  <si>
    <t>程盈春</t>
  </si>
  <si>
    <t>24智能2班</t>
  </si>
  <si>
    <t>吕友豪</t>
  </si>
  <si>
    <t>谭硕</t>
  </si>
  <si>
    <t>王雨晴</t>
  </si>
  <si>
    <t>温天顺</t>
  </si>
  <si>
    <t>童晨</t>
  </si>
  <si>
    <t>夏唯一</t>
  </si>
  <si>
    <t>杨锦梁</t>
  </si>
  <si>
    <t>合肥大学2024-2025学年“三好学生”评定一览表</t>
  </si>
  <si>
    <t>学院（盖章）：                                                         日期：      年     月     日</t>
  </si>
  <si>
    <t>班级
总人数</t>
  </si>
  <si>
    <t>“三好学生”人数</t>
  </si>
  <si>
    <t>人数校验</t>
  </si>
  <si>
    <r>
      <rPr>
        <sz val="12"/>
        <rFont val="宋体"/>
        <charset val="134"/>
      </rPr>
      <t>学年内体质健康测试成绩是否</t>
    </r>
    <r>
      <rPr>
        <sz val="12"/>
        <color indexed="10"/>
        <rFont val="宋体"/>
        <charset val="134"/>
      </rPr>
      <t>不合格</t>
    </r>
  </si>
  <si>
    <t>学年内是否受到刑事、治安处罚或学校处分</t>
  </si>
  <si>
    <t>学年内所修课程考核（含补考）不及格门数是否≥2门</t>
  </si>
  <si>
    <t>资格校验</t>
  </si>
  <si>
    <t>王智强</t>
  </si>
  <si>
    <t xml:space="preserve">胡琪 </t>
  </si>
  <si>
    <t>24智能制造工程1班</t>
  </si>
  <si>
    <t>24智能制造2班</t>
  </si>
  <si>
    <t>合肥大学2024-2025学年优秀学生干部评定一览表</t>
  </si>
  <si>
    <t>班级/组织名称</t>
  </si>
  <si>
    <t>班级/组织内学生干部人数</t>
  </si>
  <si>
    <t>优秀学生干部人数</t>
  </si>
  <si>
    <t>所在班级名称
（组织内评选优干的需填此列，班级内评选优干的无需填此列）</t>
  </si>
  <si>
    <t>所在班级总人数</t>
  </si>
  <si>
    <t>辅导员/组织负责教师</t>
  </si>
  <si>
    <t>\</t>
  </si>
  <si>
    <t>耿翔宇</t>
  </si>
  <si>
    <t>徐邦喆</t>
  </si>
  <si>
    <t>陈一冉</t>
  </si>
  <si>
    <t>23车辆</t>
  </si>
  <si>
    <t>23机制一班</t>
  </si>
  <si>
    <t>曾申成</t>
  </si>
  <si>
    <t>吴思缘</t>
  </si>
  <si>
    <t>院学生会</t>
  </si>
  <si>
    <t>刘志鹏</t>
  </si>
  <si>
    <t>李乐园</t>
  </si>
  <si>
    <t>王博伦</t>
  </si>
  <si>
    <t>24机制1</t>
  </si>
  <si>
    <t>24车辆2</t>
  </si>
  <si>
    <t>24机电2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</si>
</sst>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9">
    <font>
      <sz val="12"/>
      <name val="宋体"/>
      <charset val="134"/>
    </font>
    <font>
      <sz val="11"/>
      <name val="宋体"/>
      <charset val="134"/>
      <scheme val="minor"/>
    </font>
    <font>
      <sz val="20"/>
      <name val="黑体"/>
      <family val="3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1"/>
      <name val="等线"/>
      <charset val="134"/>
    </font>
    <font>
      <sz val="20"/>
      <color theme="1"/>
      <name val="黑体"/>
      <family val="3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2"/>
      <name val="Times New Roman"/>
      <family val="1"/>
      <charset val="0"/>
    </font>
    <font>
      <sz val="11"/>
      <name val="宋体"/>
      <charset val="134"/>
    </font>
    <font>
      <sz val="11"/>
      <name val="Times New Roman"/>
      <family val="1"/>
      <charset val="0"/>
    </font>
    <font>
      <sz val="11"/>
      <color theme="1"/>
      <name val="Times New Roman"/>
      <family val="1"/>
      <charset val="0"/>
    </font>
    <font>
      <sz val="18"/>
      <name val="Times New Roman"/>
      <family val="1"/>
      <charset val="0"/>
    </font>
    <font>
      <sz val="14"/>
      <name val="Times New Roman"/>
      <family val="1"/>
      <charset val="0"/>
    </font>
    <font>
      <sz val="12"/>
      <color theme="1"/>
      <name val="Times New Roman"/>
      <family val="1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等线"/>
      <charset val="134"/>
    </font>
    <font>
      <sz val="12"/>
      <color indexed="10"/>
      <name val="宋体"/>
      <charset val="134"/>
    </font>
    <font>
      <sz val="18"/>
      <name val="黑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8" applyNumberFormat="0" applyAlignment="0" applyProtection="0">
      <alignment vertical="center"/>
    </xf>
    <xf numFmtId="0" fontId="27" fillId="5" borderId="19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6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0" borderId="0"/>
  </cellStyleXfs>
  <cellXfs count="11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6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/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2" borderId="7" xfId="0" applyNumberFormat="1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0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horizontal="center" vertical="center"/>
    </xf>
    <xf numFmtId="49" fontId="15" fillId="0" borderId="0" xfId="49" applyNumberFormat="1" applyFont="1" applyFill="1" applyAlignment="1">
      <alignment horizontal="center" vertical="center"/>
    </xf>
    <xf numFmtId="49" fontId="16" fillId="0" borderId="0" xfId="49" applyNumberFormat="1" applyFont="1" applyFill="1" applyAlignment="1">
      <alignment horizontal="left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3" fillId="0" borderId="1" xfId="0" applyFont="1" applyFill="1" applyBorder="1" applyAlignment="1"/>
    <xf numFmtId="0" fontId="1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176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92D05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3"/>
  <sheetViews>
    <sheetView topLeftCell="A98" workbookViewId="0">
      <selection activeCell="E101" sqref="E101"/>
    </sheetView>
  </sheetViews>
  <sheetFormatPr defaultColWidth="14" defaultRowHeight="18" customHeight="1" outlineLevelCol="4"/>
  <cols>
    <col min="1" max="1" width="5.5" style="83" customWidth="1"/>
    <col min="2" max="2" width="22.75" style="83" customWidth="1"/>
    <col min="3" max="5" width="19" style="83" customWidth="1"/>
    <col min="6" max="16384" width="14" style="83"/>
  </cols>
  <sheetData>
    <row r="1" s="83" customFormat="1" ht="30" customHeight="1" spans="1:5">
      <c r="A1" s="89" t="s">
        <v>0</v>
      </c>
      <c r="B1" s="89"/>
      <c r="C1" s="89"/>
      <c r="D1" s="89"/>
      <c r="E1" s="89"/>
    </row>
    <row r="2" s="83" customFormat="1" ht="30" customHeight="1" spans="1:5">
      <c r="A2" s="90" t="s">
        <v>1</v>
      </c>
      <c r="B2" s="90"/>
      <c r="C2" s="90"/>
      <c r="D2" s="90"/>
      <c r="E2" s="90"/>
    </row>
    <row r="3" s="83" customFormat="1" ht="42.75" customHeight="1" spans="1:5">
      <c r="A3" s="91" t="s">
        <v>2</v>
      </c>
      <c r="B3" s="92" t="s">
        <v>3</v>
      </c>
      <c r="C3" s="93" t="s">
        <v>4</v>
      </c>
      <c r="D3" s="92" t="s">
        <v>5</v>
      </c>
      <c r="E3" s="92" t="s">
        <v>6</v>
      </c>
    </row>
    <row r="4" s="83" customFormat="1" ht="19.5" customHeight="1" spans="1:5">
      <c r="A4" s="94">
        <v>1</v>
      </c>
      <c r="B4" s="95" t="s">
        <v>7</v>
      </c>
      <c r="C4" s="95" t="s">
        <v>8</v>
      </c>
      <c r="D4" s="95" t="s">
        <v>9</v>
      </c>
      <c r="E4" s="95">
        <v>23301211002</v>
      </c>
    </row>
    <row r="5" s="83" customFormat="1" ht="19.5" customHeight="1" spans="1:5">
      <c r="A5" s="94">
        <v>2</v>
      </c>
      <c r="B5" s="96"/>
      <c r="C5" s="74" t="s">
        <v>10</v>
      </c>
      <c r="D5" s="74" t="s">
        <v>11</v>
      </c>
      <c r="E5" s="74">
        <v>22301211031</v>
      </c>
    </row>
    <row r="6" s="83" customFormat="1" ht="19.5" customHeight="1" spans="1:5">
      <c r="A6" s="94">
        <v>3</v>
      </c>
      <c r="B6" s="96"/>
      <c r="C6" s="74" t="s">
        <v>10</v>
      </c>
      <c r="D6" s="74" t="s">
        <v>12</v>
      </c>
      <c r="E6" s="74">
        <v>22301211019</v>
      </c>
    </row>
    <row r="7" s="83" customFormat="1" ht="19.5" customHeight="1" spans="1:5">
      <c r="A7" s="94">
        <v>4</v>
      </c>
      <c r="B7" s="96"/>
      <c r="C7" s="74" t="s">
        <v>13</v>
      </c>
      <c r="D7" s="74" t="s">
        <v>14</v>
      </c>
      <c r="E7" s="74">
        <v>22301211008</v>
      </c>
    </row>
    <row r="8" s="83" customFormat="1" ht="19.5" customHeight="1" spans="1:5">
      <c r="A8" s="94">
        <v>5</v>
      </c>
      <c r="B8" s="96"/>
      <c r="C8" s="74" t="s">
        <v>13</v>
      </c>
      <c r="D8" s="74" t="s">
        <v>15</v>
      </c>
      <c r="E8" s="74">
        <v>22301211024</v>
      </c>
    </row>
    <row r="9" s="83" customFormat="1" ht="19.5" customHeight="1" spans="1:5">
      <c r="A9" s="94">
        <v>6</v>
      </c>
      <c r="B9" s="96"/>
      <c r="C9" s="74" t="s">
        <v>13</v>
      </c>
      <c r="D9" s="74" t="s">
        <v>16</v>
      </c>
      <c r="E9" s="74">
        <v>22301211026</v>
      </c>
    </row>
    <row r="10" s="83" customFormat="1" ht="19.5" customHeight="1" spans="1:5">
      <c r="A10" s="94">
        <v>7</v>
      </c>
      <c r="B10" s="96"/>
      <c r="C10" s="74" t="s">
        <v>17</v>
      </c>
      <c r="D10" s="74" t="s">
        <v>15</v>
      </c>
      <c r="E10" s="74">
        <v>22301211024</v>
      </c>
    </row>
    <row r="11" s="83" customFormat="1" ht="19.5" customHeight="1" spans="1:5">
      <c r="A11" s="94">
        <v>8</v>
      </c>
      <c r="B11" s="96"/>
      <c r="C11" s="97" t="s">
        <v>18</v>
      </c>
      <c r="D11" s="97" t="s">
        <v>19</v>
      </c>
      <c r="E11" s="97">
        <v>22301211002</v>
      </c>
    </row>
    <row r="12" s="83" customFormat="1" ht="19.5" customHeight="1" spans="1:5">
      <c r="A12" s="94">
        <v>9</v>
      </c>
      <c r="B12" s="96"/>
      <c r="C12" s="74" t="s">
        <v>17</v>
      </c>
      <c r="D12" s="74" t="s">
        <v>12</v>
      </c>
      <c r="E12" s="74">
        <v>22301211019</v>
      </c>
    </row>
    <row r="13" s="83" customFormat="1" ht="19.5" customHeight="1" spans="1:5">
      <c r="A13" s="94">
        <v>10</v>
      </c>
      <c r="B13" s="96"/>
      <c r="C13" s="74" t="s">
        <v>20</v>
      </c>
      <c r="D13" s="74" t="s">
        <v>9</v>
      </c>
      <c r="E13" s="74">
        <v>22301211002</v>
      </c>
    </row>
    <row r="14" s="83" customFormat="1" ht="19.5" customHeight="1" spans="1:5">
      <c r="A14" s="94">
        <v>11</v>
      </c>
      <c r="B14" s="74" t="s">
        <v>21</v>
      </c>
      <c r="C14" s="98" t="s">
        <v>22</v>
      </c>
      <c r="D14" s="74" t="s">
        <v>23</v>
      </c>
      <c r="E14" s="74">
        <v>22301212035</v>
      </c>
    </row>
    <row r="15" s="83" customFormat="1" ht="19.5" customHeight="1" spans="1:5">
      <c r="A15" s="94">
        <v>12</v>
      </c>
      <c r="B15" s="96"/>
      <c r="C15" s="74" t="s">
        <v>8</v>
      </c>
      <c r="D15" s="74" t="s">
        <v>24</v>
      </c>
      <c r="E15" s="74">
        <v>22301212028</v>
      </c>
    </row>
    <row r="16" s="83" customFormat="1" ht="19.5" customHeight="1" spans="1:5">
      <c r="A16" s="94">
        <v>13</v>
      </c>
      <c r="B16" s="96"/>
      <c r="C16" s="74" t="s">
        <v>10</v>
      </c>
      <c r="D16" s="74" t="s">
        <v>25</v>
      </c>
      <c r="E16" s="74">
        <v>22301212031</v>
      </c>
    </row>
    <row r="17" s="83" customFormat="1" ht="19.5" customHeight="1" spans="1:5">
      <c r="A17" s="94">
        <v>14</v>
      </c>
      <c r="B17" s="96"/>
      <c r="C17" s="74" t="s">
        <v>10</v>
      </c>
      <c r="D17" s="74" t="s">
        <v>26</v>
      </c>
      <c r="E17" s="74">
        <v>22301212012</v>
      </c>
    </row>
    <row r="18" s="83" customFormat="1" ht="19.5" customHeight="1" spans="1:5">
      <c r="A18" s="94">
        <v>15</v>
      </c>
      <c r="B18" s="96"/>
      <c r="C18" s="74" t="s">
        <v>13</v>
      </c>
      <c r="D18" s="74" t="s">
        <v>27</v>
      </c>
      <c r="E18" s="74">
        <v>22301212027</v>
      </c>
    </row>
    <row r="19" s="83" customFormat="1" ht="19.5" customHeight="1" spans="1:5">
      <c r="A19" s="94">
        <v>16</v>
      </c>
      <c r="B19" s="96"/>
      <c r="C19" s="74" t="s">
        <v>13</v>
      </c>
      <c r="D19" s="74" t="s">
        <v>28</v>
      </c>
      <c r="E19" s="74">
        <v>22301212033</v>
      </c>
    </row>
    <row r="20" s="83" customFormat="1" ht="19.5" customHeight="1" spans="1:5">
      <c r="A20" s="94">
        <v>17</v>
      </c>
      <c r="B20" s="96"/>
      <c r="C20" s="74" t="s">
        <v>13</v>
      </c>
      <c r="D20" s="74" t="s">
        <v>29</v>
      </c>
      <c r="E20" s="74">
        <v>22301212022</v>
      </c>
    </row>
    <row r="21" s="83" customFormat="1" ht="19.5" customHeight="1" spans="1:5">
      <c r="A21" s="94">
        <v>18</v>
      </c>
      <c r="B21" s="96"/>
      <c r="C21" s="74" t="s">
        <v>17</v>
      </c>
      <c r="D21" s="74" t="s">
        <v>23</v>
      </c>
      <c r="E21" s="74">
        <v>22301212035</v>
      </c>
    </row>
    <row r="22" s="83" customFormat="1" ht="19.5" customHeight="1" spans="1:5">
      <c r="A22" s="94">
        <v>19</v>
      </c>
      <c r="B22" s="96"/>
      <c r="C22" s="74" t="s">
        <v>17</v>
      </c>
      <c r="D22" s="74" t="s">
        <v>25</v>
      </c>
      <c r="E22" s="74">
        <v>22301212031</v>
      </c>
    </row>
    <row r="23" s="83" customFormat="1" ht="19.5" customHeight="1" spans="1:5">
      <c r="A23" s="94">
        <v>20</v>
      </c>
      <c r="B23" s="96"/>
      <c r="C23" s="74" t="s">
        <v>17</v>
      </c>
      <c r="D23" s="74" t="s">
        <v>27</v>
      </c>
      <c r="E23" s="74">
        <v>22301212027</v>
      </c>
    </row>
    <row r="24" s="83" customFormat="1" ht="19.5" customHeight="1" spans="1:5">
      <c r="A24" s="94">
        <v>21</v>
      </c>
      <c r="B24" s="96"/>
      <c r="C24" s="74" t="s">
        <v>20</v>
      </c>
      <c r="D24" s="74" t="s">
        <v>24</v>
      </c>
      <c r="E24" s="74">
        <v>22301212028</v>
      </c>
    </row>
    <row r="25" s="84" customFormat="1" ht="19.5" customHeight="1" spans="1:5">
      <c r="A25" s="94">
        <v>22</v>
      </c>
      <c r="B25" s="74" t="s">
        <v>30</v>
      </c>
      <c r="C25" s="74" t="s">
        <v>8</v>
      </c>
      <c r="D25" s="74" t="s">
        <v>31</v>
      </c>
      <c r="E25" s="74">
        <v>22304062028</v>
      </c>
    </row>
    <row r="26" s="84" customFormat="1" ht="19.5" customHeight="1" spans="1:5">
      <c r="A26" s="94">
        <v>23</v>
      </c>
      <c r="B26" s="74"/>
      <c r="C26" s="74" t="s">
        <v>10</v>
      </c>
      <c r="D26" s="74" t="s">
        <v>32</v>
      </c>
      <c r="E26" s="74">
        <v>22309021020</v>
      </c>
    </row>
    <row r="27" s="84" customFormat="1" ht="19.5" customHeight="1" spans="1:5">
      <c r="A27" s="94">
        <v>24</v>
      </c>
      <c r="B27" s="74"/>
      <c r="C27" s="74" t="s">
        <v>17</v>
      </c>
      <c r="D27" s="74" t="s">
        <v>31</v>
      </c>
      <c r="E27" s="74">
        <v>22304062028</v>
      </c>
    </row>
    <row r="28" s="85" customFormat="1" ht="19.5" customHeight="1" spans="1:5">
      <c r="A28" s="94">
        <v>25</v>
      </c>
      <c r="B28" s="74"/>
      <c r="C28" s="74" t="s">
        <v>20</v>
      </c>
      <c r="D28" s="74" t="s">
        <v>32</v>
      </c>
      <c r="E28" s="74">
        <v>22309021020</v>
      </c>
    </row>
    <row r="29" s="83" customFormat="1" ht="19.5" customHeight="1" spans="1:5">
      <c r="A29" s="94">
        <v>26</v>
      </c>
      <c r="B29" s="74" t="s">
        <v>33</v>
      </c>
      <c r="C29" s="74" t="s">
        <v>8</v>
      </c>
      <c r="D29" s="74" t="s">
        <v>34</v>
      </c>
      <c r="E29" s="74">
        <v>22301212007</v>
      </c>
    </row>
    <row r="30" s="83" customFormat="1" ht="19.5" customHeight="1" spans="1:5">
      <c r="A30" s="94">
        <v>27</v>
      </c>
      <c r="B30" s="96"/>
      <c r="C30" s="74" t="s">
        <v>10</v>
      </c>
      <c r="D30" s="74" t="s">
        <v>35</v>
      </c>
      <c r="E30" s="74">
        <v>22301111033</v>
      </c>
    </row>
    <row r="31" s="83" customFormat="1" ht="19.5" customHeight="1" spans="1:5">
      <c r="A31" s="94">
        <v>28</v>
      </c>
      <c r="B31" s="96"/>
      <c r="C31" s="74" t="s">
        <v>10</v>
      </c>
      <c r="D31" s="74" t="s">
        <v>36</v>
      </c>
      <c r="E31" s="74">
        <v>22303082025</v>
      </c>
    </row>
    <row r="32" s="83" customFormat="1" ht="19.5" customHeight="1" spans="1:5">
      <c r="A32" s="94">
        <v>29</v>
      </c>
      <c r="B32" s="96"/>
      <c r="C32" s="74" t="s">
        <v>13</v>
      </c>
      <c r="D32" s="74" t="s">
        <v>37</v>
      </c>
      <c r="E32" s="74">
        <v>22307152029</v>
      </c>
    </row>
    <row r="33" s="83" customFormat="1" ht="19.5" customHeight="1" spans="1:5">
      <c r="A33" s="94">
        <v>30</v>
      </c>
      <c r="B33" s="96"/>
      <c r="C33" s="74" t="s">
        <v>13</v>
      </c>
      <c r="D33" s="74" t="s">
        <v>38</v>
      </c>
      <c r="E33" s="74">
        <v>22307111020</v>
      </c>
    </row>
    <row r="34" s="83" customFormat="1" ht="19.5" customHeight="1" spans="1:5">
      <c r="A34" s="94">
        <v>31</v>
      </c>
      <c r="B34" s="96"/>
      <c r="C34" s="74" t="s">
        <v>13</v>
      </c>
      <c r="D34" s="74" t="s">
        <v>39</v>
      </c>
      <c r="E34" s="74">
        <v>22301172035</v>
      </c>
    </row>
    <row r="35" s="83" customFormat="1" ht="19.5" customHeight="1" spans="1:5">
      <c r="A35" s="94">
        <v>32</v>
      </c>
      <c r="B35" s="96"/>
      <c r="C35" s="74" t="s">
        <v>17</v>
      </c>
      <c r="D35" s="74" t="s">
        <v>37</v>
      </c>
      <c r="E35" s="74">
        <v>22307152029</v>
      </c>
    </row>
    <row r="36" s="83" customFormat="1" ht="19.5" customHeight="1" spans="1:5">
      <c r="A36" s="94">
        <v>33</v>
      </c>
      <c r="B36" s="96"/>
      <c r="C36" s="74" t="s">
        <v>17</v>
      </c>
      <c r="D36" s="74" t="s">
        <v>38</v>
      </c>
      <c r="E36" s="74">
        <v>22307111020</v>
      </c>
    </row>
    <row r="37" s="83" customFormat="1" ht="19.5" customHeight="1" spans="1:5">
      <c r="A37" s="94">
        <v>34</v>
      </c>
      <c r="B37" s="96"/>
      <c r="C37" s="74" t="s">
        <v>17</v>
      </c>
      <c r="D37" s="74" t="s">
        <v>36</v>
      </c>
      <c r="E37" s="74">
        <v>22303082025</v>
      </c>
    </row>
    <row r="38" s="83" customFormat="1" ht="19.5" customHeight="1" spans="1:5">
      <c r="A38" s="94">
        <v>35</v>
      </c>
      <c r="B38" s="96"/>
      <c r="C38" s="74" t="s">
        <v>20</v>
      </c>
      <c r="D38" s="74" t="s">
        <v>34</v>
      </c>
      <c r="E38" s="74">
        <v>22301212007</v>
      </c>
    </row>
    <row r="39" s="83" customFormat="1" ht="19.5" customHeight="1" spans="1:5">
      <c r="A39" s="94">
        <v>36</v>
      </c>
      <c r="B39" s="74" t="s">
        <v>40</v>
      </c>
      <c r="C39" s="98" t="s">
        <v>22</v>
      </c>
      <c r="D39" s="92" t="s">
        <v>41</v>
      </c>
      <c r="E39" s="91">
        <v>22301171001</v>
      </c>
    </row>
    <row r="40" s="83" customFormat="1" ht="19.5" customHeight="1" spans="1:5">
      <c r="A40" s="94">
        <v>37</v>
      </c>
      <c r="B40" s="96"/>
      <c r="C40" s="74" t="s">
        <v>8</v>
      </c>
      <c r="D40" s="92" t="s">
        <v>42</v>
      </c>
      <c r="E40" s="91">
        <v>22301171015</v>
      </c>
    </row>
    <row r="41" s="83" customFormat="1" ht="19.5" customHeight="1" spans="1:5">
      <c r="A41" s="94">
        <v>38</v>
      </c>
      <c r="B41" s="96"/>
      <c r="C41" s="74" t="s">
        <v>8</v>
      </c>
      <c r="D41" s="92" t="s">
        <v>43</v>
      </c>
      <c r="E41" s="91">
        <v>22301171006</v>
      </c>
    </row>
    <row r="42" s="83" customFormat="1" ht="19.5" customHeight="1" spans="1:5">
      <c r="A42" s="94">
        <v>39</v>
      </c>
      <c r="B42" s="96"/>
      <c r="C42" s="74" t="s">
        <v>10</v>
      </c>
      <c r="D42" s="92" t="s">
        <v>44</v>
      </c>
      <c r="E42" s="91">
        <v>22301171008</v>
      </c>
    </row>
    <row r="43" s="83" customFormat="1" ht="19.5" customHeight="1" spans="1:5">
      <c r="A43" s="94">
        <v>40</v>
      </c>
      <c r="B43" s="96"/>
      <c r="C43" s="74" t="s">
        <v>10</v>
      </c>
      <c r="D43" s="99" t="s">
        <v>45</v>
      </c>
      <c r="E43" s="100">
        <v>22301171023</v>
      </c>
    </row>
    <row r="44" s="83" customFormat="1" ht="19.5" customHeight="1" spans="1:5">
      <c r="A44" s="94">
        <v>41</v>
      </c>
      <c r="B44" s="96"/>
      <c r="C44" s="74" t="s">
        <v>13</v>
      </c>
      <c r="D44" s="99" t="s">
        <v>46</v>
      </c>
      <c r="E44" s="100">
        <v>22301171025</v>
      </c>
    </row>
    <row r="45" s="83" customFormat="1" ht="19.5" customHeight="1" spans="1:5">
      <c r="A45" s="94">
        <v>42</v>
      </c>
      <c r="B45" s="96"/>
      <c r="C45" s="74" t="s">
        <v>13</v>
      </c>
      <c r="D45" s="101" t="s">
        <v>47</v>
      </c>
      <c r="E45" s="102">
        <v>22301171014</v>
      </c>
    </row>
    <row r="46" s="83" customFormat="1" ht="19.5" customHeight="1" spans="1:5">
      <c r="A46" s="94">
        <v>43</v>
      </c>
      <c r="B46" s="96"/>
      <c r="C46" s="74" t="s">
        <v>13</v>
      </c>
      <c r="D46" s="93" t="s">
        <v>48</v>
      </c>
      <c r="E46" s="103">
        <v>22301171017</v>
      </c>
    </row>
    <row r="47" s="83" customFormat="1" ht="19.5" customHeight="1" spans="1:5">
      <c r="A47" s="94">
        <v>44</v>
      </c>
      <c r="B47" s="96"/>
      <c r="C47" s="74" t="s">
        <v>17</v>
      </c>
      <c r="D47" s="104" t="s">
        <v>41</v>
      </c>
      <c r="E47" s="104">
        <v>22301171001</v>
      </c>
    </row>
    <row r="48" s="83" customFormat="1" ht="19.5" customHeight="1" spans="1:5">
      <c r="A48" s="94">
        <v>45</v>
      </c>
      <c r="B48" s="96"/>
      <c r="C48" s="74" t="s">
        <v>17</v>
      </c>
      <c r="D48" s="104" t="s">
        <v>42</v>
      </c>
      <c r="E48" s="104">
        <v>22301171015</v>
      </c>
    </row>
    <row r="49" s="83" customFormat="1" ht="19.5" customHeight="1" spans="1:5">
      <c r="A49" s="94">
        <v>46</v>
      </c>
      <c r="B49" s="96"/>
      <c r="C49" s="74" t="s">
        <v>17</v>
      </c>
      <c r="D49" s="104" t="s">
        <v>43</v>
      </c>
      <c r="E49" s="104">
        <v>22301171006</v>
      </c>
    </row>
    <row r="50" s="83" customFormat="1" ht="19.5" customHeight="1" spans="1:5">
      <c r="A50" s="94">
        <v>47</v>
      </c>
      <c r="B50" s="96"/>
      <c r="C50" s="74" t="s">
        <v>17</v>
      </c>
      <c r="D50" s="104" t="s">
        <v>44</v>
      </c>
      <c r="E50" s="104">
        <v>22301171008</v>
      </c>
    </row>
    <row r="51" s="83" customFormat="1" ht="19.5" customHeight="1" spans="1:5">
      <c r="A51" s="94">
        <v>48</v>
      </c>
      <c r="B51" s="96"/>
      <c r="C51" s="74" t="s">
        <v>20</v>
      </c>
      <c r="D51" s="74" t="s">
        <v>48</v>
      </c>
      <c r="E51" s="74">
        <v>22301171017</v>
      </c>
    </row>
    <row r="52" s="84" customFormat="1" ht="20.1" customHeight="1" spans="1:5">
      <c r="A52" s="94">
        <v>49</v>
      </c>
      <c r="B52" s="74" t="s">
        <v>49</v>
      </c>
      <c r="C52" s="74" t="s">
        <v>8</v>
      </c>
      <c r="D52" s="74" t="s">
        <v>50</v>
      </c>
      <c r="E52" s="74">
        <v>22301172008</v>
      </c>
    </row>
    <row r="53" s="84" customFormat="1" ht="20.1" customHeight="1" spans="1:5">
      <c r="A53" s="94"/>
      <c r="B53" s="74"/>
      <c r="C53" s="74" t="s">
        <v>10</v>
      </c>
      <c r="D53" s="74" t="s">
        <v>51</v>
      </c>
      <c r="E53" s="74">
        <v>22301172004</v>
      </c>
    </row>
    <row r="54" s="84" customFormat="1" ht="20.1" customHeight="1" spans="1:5">
      <c r="A54" s="94"/>
      <c r="B54" s="74"/>
      <c r="C54" s="74" t="s">
        <v>10</v>
      </c>
      <c r="D54" s="74" t="s">
        <v>52</v>
      </c>
      <c r="E54" s="74">
        <v>22301172028</v>
      </c>
    </row>
    <row r="55" s="84" customFormat="1" ht="20.1" customHeight="1" spans="1:5">
      <c r="A55" s="94"/>
      <c r="B55" s="74"/>
      <c r="C55" s="74" t="s">
        <v>13</v>
      </c>
      <c r="D55" s="74" t="s">
        <v>53</v>
      </c>
      <c r="E55" s="74">
        <v>22301172025</v>
      </c>
    </row>
    <row r="56" s="84" customFormat="1" ht="20.1" customHeight="1" spans="1:5">
      <c r="A56" s="94"/>
      <c r="B56" s="74"/>
      <c r="C56" s="74" t="s">
        <v>13</v>
      </c>
      <c r="D56" s="74" t="s">
        <v>54</v>
      </c>
      <c r="E56" s="74">
        <v>22301172010</v>
      </c>
    </row>
    <row r="57" s="84" customFormat="1" ht="20.1" customHeight="1" spans="1:5">
      <c r="A57" s="94"/>
      <c r="B57" s="74"/>
      <c r="C57" s="74" t="s">
        <v>13</v>
      </c>
      <c r="D57" s="74" t="s">
        <v>55</v>
      </c>
      <c r="E57" s="74">
        <v>22301172006</v>
      </c>
    </row>
    <row r="58" s="84" customFormat="1" ht="20.1" customHeight="1" spans="1:5">
      <c r="A58" s="94"/>
      <c r="B58" s="74"/>
      <c r="C58" s="74" t="s">
        <v>13</v>
      </c>
      <c r="D58" s="74" t="s">
        <v>56</v>
      </c>
      <c r="E58" s="74">
        <v>22301172013</v>
      </c>
    </row>
    <row r="59" s="84" customFormat="1" ht="20.1" customHeight="1" spans="1:5">
      <c r="A59" s="94"/>
      <c r="B59" s="74"/>
      <c r="C59" s="74" t="s">
        <v>17</v>
      </c>
      <c r="D59" s="74" t="s">
        <v>50</v>
      </c>
      <c r="E59" s="74">
        <v>22301172008</v>
      </c>
    </row>
    <row r="60" s="84" customFormat="1" ht="20.1" customHeight="1" spans="1:5">
      <c r="A60" s="94"/>
      <c r="B60" s="74"/>
      <c r="C60" s="74" t="s">
        <v>17</v>
      </c>
      <c r="D60" s="74" t="s">
        <v>51</v>
      </c>
      <c r="E60" s="74">
        <v>22301172004</v>
      </c>
    </row>
    <row r="61" s="84" customFormat="1" ht="20.1" customHeight="1" spans="1:5">
      <c r="A61" s="94"/>
      <c r="B61" s="74"/>
      <c r="C61" s="74" t="s">
        <v>17</v>
      </c>
      <c r="D61" s="74" t="s">
        <v>52</v>
      </c>
      <c r="E61" s="74">
        <v>22301172028</v>
      </c>
    </row>
    <row r="62" s="84" customFormat="1" ht="20.1" customHeight="1" spans="1:5">
      <c r="A62" s="94"/>
      <c r="B62" s="74"/>
      <c r="C62" s="74" t="s">
        <v>17</v>
      </c>
      <c r="D62" s="74" t="s">
        <v>53</v>
      </c>
      <c r="E62" s="74">
        <v>22301172025</v>
      </c>
    </row>
    <row r="63" s="84" customFormat="1" ht="20.1" customHeight="1" spans="1:5">
      <c r="A63" s="94"/>
      <c r="B63" s="74"/>
      <c r="C63" s="74" t="s">
        <v>20</v>
      </c>
      <c r="D63" s="74" t="s">
        <v>57</v>
      </c>
      <c r="E63" s="74">
        <v>22301172021</v>
      </c>
    </row>
    <row r="64" s="83" customFormat="1" ht="19.5" customHeight="1" spans="1:5">
      <c r="A64" s="94">
        <v>61</v>
      </c>
      <c r="B64" s="74" t="s">
        <v>58</v>
      </c>
      <c r="C64" s="74" t="s">
        <v>8</v>
      </c>
      <c r="D64" s="105" t="s">
        <v>59</v>
      </c>
      <c r="E64" s="106">
        <v>22301111032</v>
      </c>
    </row>
    <row r="65" s="83" customFormat="1" ht="19.5" customHeight="1" spans="1:5">
      <c r="A65" s="94">
        <v>62</v>
      </c>
      <c r="B65" s="96"/>
      <c r="C65" s="74" t="s">
        <v>10</v>
      </c>
      <c r="D65" s="105" t="s">
        <v>60</v>
      </c>
      <c r="E65" s="106">
        <v>22301111034</v>
      </c>
    </row>
    <row r="66" s="83" customFormat="1" ht="19.5" customHeight="1" spans="1:5">
      <c r="A66" s="94">
        <v>63</v>
      </c>
      <c r="B66" s="96"/>
      <c r="C66" s="74" t="s">
        <v>10</v>
      </c>
      <c r="D66" s="105" t="s">
        <v>61</v>
      </c>
      <c r="E66" s="106">
        <v>22301111004</v>
      </c>
    </row>
    <row r="67" s="83" customFormat="1" ht="19.5" customHeight="1" spans="1:5">
      <c r="A67" s="94">
        <v>64</v>
      </c>
      <c r="B67" s="96"/>
      <c r="C67" s="74" t="s">
        <v>13</v>
      </c>
      <c r="D67" s="105" t="s">
        <v>62</v>
      </c>
      <c r="E67" s="106">
        <v>22301111007</v>
      </c>
    </row>
    <row r="68" s="83" customFormat="1" ht="19.5" customHeight="1" spans="1:5">
      <c r="A68" s="94">
        <v>65</v>
      </c>
      <c r="B68" s="96"/>
      <c r="C68" s="74" t="s">
        <v>13</v>
      </c>
      <c r="D68" s="105" t="s">
        <v>63</v>
      </c>
      <c r="E68" s="106">
        <v>22301111017</v>
      </c>
    </row>
    <row r="69" s="83" customFormat="1" ht="19.5" customHeight="1" spans="1:5">
      <c r="A69" s="94">
        <v>66</v>
      </c>
      <c r="B69" s="96"/>
      <c r="C69" s="74" t="s">
        <v>13</v>
      </c>
      <c r="D69" s="105" t="s">
        <v>64</v>
      </c>
      <c r="E69" s="106">
        <v>22301111018</v>
      </c>
    </row>
    <row r="70" s="83" customFormat="1" ht="19.5" customHeight="1" spans="1:5">
      <c r="A70" s="94">
        <v>67</v>
      </c>
      <c r="B70" s="96"/>
      <c r="C70" s="74" t="s">
        <v>17</v>
      </c>
      <c r="D70" s="105" t="s">
        <v>62</v>
      </c>
      <c r="E70" s="106">
        <v>22301111007</v>
      </c>
    </row>
    <row r="71" s="83" customFormat="1" ht="19.5" customHeight="1" spans="1:5">
      <c r="A71" s="94">
        <v>68</v>
      </c>
      <c r="B71" s="96"/>
      <c r="C71" s="74" t="s">
        <v>17</v>
      </c>
      <c r="D71" s="105" t="s">
        <v>61</v>
      </c>
      <c r="E71" s="106">
        <v>22301111004</v>
      </c>
    </row>
    <row r="72" s="83" customFormat="1" ht="19.5" customHeight="1" spans="1:5">
      <c r="A72" s="94">
        <v>69</v>
      </c>
      <c r="B72" s="96"/>
      <c r="C72" s="74" t="s">
        <v>17</v>
      </c>
      <c r="D72" s="105" t="s">
        <v>64</v>
      </c>
      <c r="E72" s="106">
        <v>22301111018</v>
      </c>
    </row>
    <row r="73" s="83" customFormat="1" ht="19.5" customHeight="1" spans="1:5">
      <c r="A73" s="94">
        <v>70</v>
      </c>
      <c r="B73" s="96"/>
      <c r="C73" s="74" t="s">
        <v>20</v>
      </c>
      <c r="D73" s="105" t="s">
        <v>62</v>
      </c>
      <c r="E73" s="106">
        <v>22301111007</v>
      </c>
    </row>
    <row r="74" s="83" customFormat="1" ht="19.5" customHeight="1" spans="1:5">
      <c r="A74" s="94">
        <v>71</v>
      </c>
      <c r="B74" s="74" t="s">
        <v>65</v>
      </c>
      <c r="C74" s="74" t="s">
        <v>22</v>
      </c>
      <c r="D74" s="74" t="s">
        <v>66</v>
      </c>
      <c r="E74" s="74">
        <v>22301112031</v>
      </c>
    </row>
    <row r="75" s="83" customFormat="1" ht="19.5" customHeight="1" spans="1:5">
      <c r="A75" s="94">
        <v>72</v>
      </c>
      <c r="B75" s="96"/>
      <c r="C75" s="74" t="s">
        <v>8</v>
      </c>
      <c r="D75" s="74" t="s">
        <v>67</v>
      </c>
      <c r="E75" s="74">
        <v>22301112001</v>
      </c>
    </row>
    <row r="76" s="83" customFormat="1" ht="19.5" customHeight="1" spans="1:5">
      <c r="A76" s="94">
        <v>73</v>
      </c>
      <c r="B76" s="96"/>
      <c r="C76" s="74" t="s">
        <v>8</v>
      </c>
      <c r="D76" s="74" t="s">
        <v>68</v>
      </c>
      <c r="E76" s="74">
        <v>22301112014</v>
      </c>
    </row>
    <row r="77" s="83" customFormat="1" ht="19.5" customHeight="1" spans="1:5">
      <c r="A77" s="94">
        <v>74</v>
      </c>
      <c r="B77" s="96"/>
      <c r="C77" s="74" t="s">
        <v>10</v>
      </c>
      <c r="D77" s="74" t="s">
        <v>69</v>
      </c>
      <c r="E77" s="74">
        <v>22301112028</v>
      </c>
    </row>
    <row r="78" s="83" customFormat="1" ht="19.5" customHeight="1" spans="1:5">
      <c r="A78" s="94">
        <v>75</v>
      </c>
      <c r="B78" s="96"/>
      <c r="C78" s="74" t="s">
        <v>10</v>
      </c>
      <c r="D78" s="74" t="s">
        <v>70</v>
      </c>
      <c r="E78" s="74">
        <v>22301112029</v>
      </c>
    </row>
    <row r="79" s="83" customFormat="1" ht="19.5" customHeight="1" spans="1:5">
      <c r="A79" s="94">
        <v>76</v>
      </c>
      <c r="B79" s="96"/>
      <c r="C79" s="74" t="s">
        <v>13</v>
      </c>
      <c r="D79" s="74" t="s">
        <v>71</v>
      </c>
      <c r="E79" s="74">
        <v>22301112032</v>
      </c>
    </row>
    <row r="80" s="83" customFormat="1" ht="19.5" customHeight="1" spans="1:5">
      <c r="A80" s="94">
        <v>77</v>
      </c>
      <c r="B80" s="96"/>
      <c r="C80" s="74" t="s">
        <v>13</v>
      </c>
      <c r="D80" s="74" t="s">
        <v>72</v>
      </c>
      <c r="E80" s="74">
        <v>22301112006</v>
      </c>
    </row>
    <row r="81" s="83" customFormat="1" ht="19.5" customHeight="1" spans="1:5">
      <c r="A81" s="94">
        <v>78</v>
      </c>
      <c r="B81" s="96"/>
      <c r="C81" s="74" t="s">
        <v>13</v>
      </c>
      <c r="D81" s="74" t="s">
        <v>73</v>
      </c>
      <c r="E81" s="106">
        <v>22304012008</v>
      </c>
    </row>
    <row r="82" s="83" customFormat="1" ht="19.5" customHeight="1" spans="1:5">
      <c r="A82" s="94">
        <v>79</v>
      </c>
      <c r="B82" s="96"/>
      <c r="C82" s="74" t="s">
        <v>17</v>
      </c>
      <c r="D82" s="74" t="s">
        <v>66</v>
      </c>
      <c r="E82" s="74">
        <v>22301112031</v>
      </c>
    </row>
    <row r="83" s="83" customFormat="1" ht="19.5" customHeight="1" spans="1:5">
      <c r="A83" s="94">
        <v>80</v>
      </c>
      <c r="B83" s="96"/>
      <c r="C83" s="74" t="s">
        <v>17</v>
      </c>
      <c r="D83" s="74" t="s">
        <v>67</v>
      </c>
      <c r="E83" s="74">
        <v>22301112001</v>
      </c>
    </row>
    <row r="84" s="83" customFormat="1" ht="19.5" customHeight="1" spans="1:5">
      <c r="A84" s="94">
        <v>81</v>
      </c>
      <c r="B84" s="96"/>
      <c r="C84" s="74" t="s">
        <v>17</v>
      </c>
      <c r="D84" s="74" t="s">
        <v>68</v>
      </c>
      <c r="E84" s="74">
        <v>22301112014</v>
      </c>
    </row>
    <row r="85" s="83" customFormat="1" ht="19.5" customHeight="1" spans="1:5">
      <c r="A85" s="94">
        <v>82</v>
      </c>
      <c r="B85" s="96"/>
      <c r="C85" s="74" t="s">
        <v>17</v>
      </c>
      <c r="D85" s="74" t="s">
        <v>69</v>
      </c>
      <c r="E85" s="74">
        <v>22301112028</v>
      </c>
    </row>
    <row r="86" s="83" customFormat="1" ht="19.5" customHeight="1" spans="1:5">
      <c r="A86" s="94">
        <v>83</v>
      </c>
      <c r="B86" s="96"/>
      <c r="C86" s="74" t="s">
        <v>20</v>
      </c>
      <c r="D86" s="74" t="s">
        <v>74</v>
      </c>
      <c r="E86" s="74">
        <v>22301112020</v>
      </c>
    </row>
    <row r="87" s="83" customFormat="1" ht="19.5" customHeight="1" spans="1:5">
      <c r="A87" s="94">
        <v>84</v>
      </c>
      <c r="B87" s="74" t="s">
        <v>75</v>
      </c>
      <c r="C87" s="74" t="s">
        <v>8</v>
      </c>
      <c r="D87" s="74" t="s">
        <v>76</v>
      </c>
      <c r="E87" s="74">
        <v>22301113028</v>
      </c>
    </row>
    <row r="88" s="83" customFormat="1" ht="19.5" customHeight="1" spans="1:5">
      <c r="A88" s="94">
        <v>85</v>
      </c>
      <c r="B88" s="96"/>
      <c r="C88" s="74" t="s">
        <v>10</v>
      </c>
      <c r="D88" s="98" t="s">
        <v>77</v>
      </c>
      <c r="E88" s="98">
        <v>22301113020</v>
      </c>
    </row>
    <row r="89" s="83" customFormat="1" ht="19.5" customHeight="1" spans="1:5">
      <c r="A89" s="94">
        <v>86</v>
      </c>
      <c r="B89" s="96"/>
      <c r="C89" s="74" t="s">
        <v>10</v>
      </c>
      <c r="D89" s="98" t="s">
        <v>78</v>
      </c>
      <c r="E89" s="98">
        <v>22301113004</v>
      </c>
    </row>
    <row r="90" s="83" customFormat="1" ht="19.5" customHeight="1" spans="1:5">
      <c r="A90" s="94">
        <v>87</v>
      </c>
      <c r="B90" s="96"/>
      <c r="C90" s="74" t="s">
        <v>13</v>
      </c>
      <c r="D90" s="98" t="s">
        <v>79</v>
      </c>
      <c r="E90" s="98">
        <v>22301113027</v>
      </c>
    </row>
    <row r="91" s="83" customFormat="1" ht="19.5" customHeight="1" spans="1:5">
      <c r="A91" s="94">
        <v>88</v>
      </c>
      <c r="B91" s="96"/>
      <c r="C91" s="74" t="s">
        <v>13</v>
      </c>
      <c r="D91" s="98" t="s">
        <v>80</v>
      </c>
      <c r="E91" s="98">
        <v>22301113010</v>
      </c>
    </row>
    <row r="92" s="83" customFormat="1" ht="19.5" customHeight="1" spans="1:5">
      <c r="A92" s="94">
        <v>89</v>
      </c>
      <c r="B92" s="96"/>
      <c r="C92" s="74" t="s">
        <v>13</v>
      </c>
      <c r="D92" s="98" t="s">
        <v>81</v>
      </c>
      <c r="E92" s="98">
        <v>22301113009</v>
      </c>
    </row>
    <row r="93" s="83" customFormat="1" ht="19.5" customHeight="1" spans="1:5">
      <c r="A93" s="94">
        <v>90</v>
      </c>
      <c r="B93" s="96"/>
      <c r="C93" s="74" t="s">
        <v>17</v>
      </c>
      <c r="D93" s="74" t="s">
        <v>77</v>
      </c>
      <c r="E93" s="74">
        <v>22301113020</v>
      </c>
    </row>
    <row r="94" s="83" customFormat="1" ht="19.5" customHeight="1" spans="1:5">
      <c r="A94" s="94">
        <v>91</v>
      </c>
      <c r="B94" s="96"/>
      <c r="C94" s="74" t="s">
        <v>17</v>
      </c>
      <c r="D94" s="74" t="s">
        <v>78</v>
      </c>
      <c r="E94" s="74">
        <v>22301113004</v>
      </c>
    </row>
    <row r="95" s="83" customFormat="1" ht="19.5" customHeight="1" spans="1:5">
      <c r="A95" s="94">
        <v>92</v>
      </c>
      <c r="B95" s="96"/>
      <c r="C95" s="74" t="s">
        <v>17</v>
      </c>
      <c r="D95" s="74" t="s">
        <v>79</v>
      </c>
      <c r="E95" s="74">
        <v>22301113027</v>
      </c>
    </row>
    <row r="96" s="83" customFormat="1" ht="19.5" customHeight="1" spans="1:5">
      <c r="A96" s="94">
        <v>93</v>
      </c>
      <c r="B96" s="96"/>
      <c r="C96" s="74" t="s">
        <v>20</v>
      </c>
      <c r="D96" s="74" t="s">
        <v>76</v>
      </c>
      <c r="E96" s="74">
        <v>22301113028</v>
      </c>
    </row>
    <row r="97" s="83" customFormat="1" ht="19.5" customHeight="1" spans="1:5">
      <c r="A97" s="94">
        <v>94</v>
      </c>
      <c r="B97" s="74" t="s">
        <v>82</v>
      </c>
      <c r="C97" s="74" t="s">
        <v>8</v>
      </c>
      <c r="D97" s="74" t="s">
        <v>83</v>
      </c>
      <c r="E97" s="74">
        <v>22301201034</v>
      </c>
    </row>
    <row r="98" s="83" customFormat="1" ht="19.5" customHeight="1" spans="1:5">
      <c r="A98" s="94">
        <v>95</v>
      </c>
      <c r="B98" s="96"/>
      <c r="C98" s="74" t="s">
        <v>10</v>
      </c>
      <c r="D98" s="74" t="s">
        <v>84</v>
      </c>
      <c r="E98" s="74">
        <v>22301201016</v>
      </c>
    </row>
    <row r="99" s="83" customFormat="1" ht="19.5" customHeight="1" spans="1:5">
      <c r="A99" s="94">
        <v>96</v>
      </c>
      <c r="B99" s="96"/>
      <c r="C99" s="74" t="s">
        <v>10</v>
      </c>
      <c r="D99" s="74" t="s">
        <v>85</v>
      </c>
      <c r="E99" s="74">
        <v>22301201025</v>
      </c>
    </row>
    <row r="100" s="83" customFormat="1" ht="19.5" customHeight="1" spans="1:5">
      <c r="A100" s="94">
        <v>97</v>
      </c>
      <c r="B100" s="96"/>
      <c r="C100" s="74" t="s">
        <v>13</v>
      </c>
      <c r="D100" s="74" t="s">
        <v>86</v>
      </c>
      <c r="E100" s="74">
        <v>22307221027</v>
      </c>
    </row>
    <row r="101" s="83" customFormat="1" ht="19.5" customHeight="1" spans="1:5">
      <c r="A101" s="94">
        <v>98</v>
      </c>
      <c r="B101" s="96"/>
      <c r="C101" s="74" t="s">
        <v>13</v>
      </c>
      <c r="D101" s="74" t="s">
        <v>87</v>
      </c>
      <c r="E101" s="74">
        <v>22301201013</v>
      </c>
    </row>
    <row r="102" s="83" customFormat="1" ht="19.5" customHeight="1" spans="1:5">
      <c r="A102" s="94">
        <v>99</v>
      </c>
      <c r="B102" s="96"/>
      <c r="C102" s="74" t="s">
        <v>13</v>
      </c>
      <c r="D102" s="74" t="s">
        <v>88</v>
      </c>
      <c r="E102" s="74">
        <v>22301201019</v>
      </c>
    </row>
    <row r="103" s="83" customFormat="1" ht="19.5" customHeight="1" spans="1:5">
      <c r="A103" s="94">
        <v>100</v>
      </c>
      <c r="B103" s="96"/>
      <c r="C103" s="74" t="s">
        <v>17</v>
      </c>
      <c r="D103" s="74" t="s">
        <v>83</v>
      </c>
      <c r="E103" s="74">
        <v>22301201034</v>
      </c>
    </row>
    <row r="104" s="83" customFormat="1" ht="19.5" customHeight="1" spans="1:5">
      <c r="A104" s="94">
        <v>101</v>
      </c>
      <c r="B104" s="96"/>
      <c r="C104" s="74" t="s">
        <v>17</v>
      </c>
      <c r="D104" s="74" t="s">
        <v>84</v>
      </c>
      <c r="E104" s="74">
        <v>22301201016</v>
      </c>
    </row>
    <row r="105" s="83" customFormat="1" ht="19.5" customHeight="1" spans="1:5">
      <c r="A105" s="94">
        <v>102</v>
      </c>
      <c r="B105" s="96"/>
      <c r="C105" s="74" t="s">
        <v>17</v>
      </c>
      <c r="D105" s="74" t="s">
        <v>85</v>
      </c>
      <c r="E105" s="74">
        <v>22301201025</v>
      </c>
    </row>
    <row r="106" s="83" customFormat="1" ht="19.5" customHeight="1" spans="1:5">
      <c r="A106" s="94">
        <v>103</v>
      </c>
      <c r="B106" s="96"/>
      <c r="C106" s="74" t="s">
        <v>20</v>
      </c>
      <c r="D106" s="74" t="s">
        <v>86</v>
      </c>
      <c r="E106" s="74">
        <v>22307221027</v>
      </c>
    </row>
    <row r="107" s="83" customFormat="1" ht="19.5" customHeight="1" spans="1:5">
      <c r="A107" s="94">
        <v>104</v>
      </c>
      <c r="B107" s="74" t="s">
        <v>89</v>
      </c>
      <c r="C107" s="74" t="s">
        <v>22</v>
      </c>
      <c r="D107" s="74" t="s">
        <v>90</v>
      </c>
      <c r="E107" s="74">
        <v>22301202023</v>
      </c>
    </row>
    <row r="108" s="83" customFormat="1" ht="19.5" customHeight="1" spans="1:5">
      <c r="A108" s="94">
        <v>105</v>
      </c>
      <c r="B108" s="96"/>
      <c r="C108" s="74" t="s">
        <v>8</v>
      </c>
      <c r="D108" s="98" t="s">
        <v>91</v>
      </c>
      <c r="E108" s="74" t="s">
        <v>92</v>
      </c>
    </row>
    <row r="109" s="83" customFormat="1" ht="19.5" customHeight="1" spans="1:5">
      <c r="A109" s="94">
        <v>106</v>
      </c>
      <c r="B109" s="96"/>
      <c r="C109" s="74" t="s">
        <v>8</v>
      </c>
      <c r="D109" s="74" t="s">
        <v>93</v>
      </c>
      <c r="E109" s="74" t="s">
        <v>94</v>
      </c>
    </row>
    <row r="110" s="83" customFormat="1" ht="19.5" customHeight="1" spans="1:5">
      <c r="A110" s="94">
        <v>107</v>
      </c>
      <c r="B110" s="96"/>
      <c r="C110" s="74" t="s">
        <v>10</v>
      </c>
      <c r="D110" s="74" t="s">
        <v>95</v>
      </c>
      <c r="E110" s="74" t="s">
        <v>96</v>
      </c>
    </row>
    <row r="111" s="83" customFormat="1" ht="19.5" customHeight="1" spans="1:5">
      <c r="A111" s="94">
        <v>108</v>
      </c>
      <c r="B111" s="96"/>
      <c r="C111" s="74" t="s">
        <v>10</v>
      </c>
      <c r="D111" s="74" t="s">
        <v>97</v>
      </c>
      <c r="E111" s="74" t="s">
        <v>98</v>
      </c>
    </row>
    <row r="112" s="83" customFormat="1" ht="19.5" customHeight="1" spans="1:5">
      <c r="A112" s="94">
        <v>109</v>
      </c>
      <c r="B112" s="96"/>
      <c r="C112" s="74" t="s">
        <v>13</v>
      </c>
      <c r="D112" s="74" t="s">
        <v>99</v>
      </c>
      <c r="E112" s="74" t="s">
        <v>100</v>
      </c>
    </row>
    <row r="113" s="83" customFormat="1" ht="19.5" customHeight="1" spans="1:5">
      <c r="A113" s="94">
        <v>110</v>
      </c>
      <c r="B113" s="96"/>
      <c r="C113" s="74" t="s">
        <v>13</v>
      </c>
      <c r="D113" s="74" t="s">
        <v>101</v>
      </c>
      <c r="E113" s="74" t="s">
        <v>102</v>
      </c>
    </row>
    <row r="114" s="83" customFormat="1" ht="19.5" customHeight="1" spans="1:5">
      <c r="A114" s="94">
        <v>111</v>
      </c>
      <c r="B114" s="96"/>
      <c r="C114" s="74" t="s">
        <v>13</v>
      </c>
      <c r="D114" s="74" t="s">
        <v>103</v>
      </c>
      <c r="E114" s="74" t="s">
        <v>104</v>
      </c>
    </row>
    <row r="115" s="83" customFormat="1" ht="19.5" customHeight="1" spans="1:5">
      <c r="A115" s="94">
        <v>112</v>
      </c>
      <c r="B115" s="96"/>
      <c r="C115" s="74" t="s">
        <v>17</v>
      </c>
      <c r="D115" s="74" t="s">
        <v>90</v>
      </c>
      <c r="E115" s="74">
        <v>22301202023</v>
      </c>
    </row>
    <row r="116" s="83" customFormat="1" ht="19.5" customHeight="1" spans="1:5">
      <c r="A116" s="94">
        <v>113</v>
      </c>
      <c r="B116" s="96"/>
      <c r="C116" s="74" t="s">
        <v>17</v>
      </c>
      <c r="D116" s="74" t="s">
        <v>93</v>
      </c>
      <c r="E116" s="74">
        <v>22301202033</v>
      </c>
    </row>
    <row r="117" s="83" customFormat="1" ht="19.5" customHeight="1" spans="1:5">
      <c r="A117" s="94">
        <v>114</v>
      </c>
      <c r="B117" s="96"/>
      <c r="C117" s="74" t="s">
        <v>17</v>
      </c>
      <c r="D117" s="74" t="s">
        <v>95</v>
      </c>
      <c r="E117" s="74" t="s">
        <v>96</v>
      </c>
    </row>
    <row r="118" s="83" customFormat="1" ht="19.5" customHeight="1" spans="1:5">
      <c r="A118" s="94">
        <v>115</v>
      </c>
      <c r="B118" s="96"/>
      <c r="C118" s="74" t="s">
        <v>17</v>
      </c>
      <c r="D118" s="74" t="s">
        <v>97</v>
      </c>
      <c r="E118" s="74" t="s">
        <v>98</v>
      </c>
    </row>
    <row r="119" s="83" customFormat="1" ht="19.5" customHeight="1" spans="1:5">
      <c r="A119" s="94">
        <v>116</v>
      </c>
      <c r="B119" s="96"/>
      <c r="C119" s="74" t="s">
        <v>20</v>
      </c>
      <c r="D119" s="98" t="s">
        <v>91</v>
      </c>
      <c r="E119" s="74" t="s">
        <v>92</v>
      </c>
    </row>
    <row r="120" s="83" customFormat="1" ht="19.5" customHeight="1" spans="1:5">
      <c r="A120" s="94">
        <v>117</v>
      </c>
      <c r="B120" s="74" t="s">
        <v>105</v>
      </c>
      <c r="C120" s="74" t="s">
        <v>8</v>
      </c>
      <c r="D120" s="106" t="s">
        <v>106</v>
      </c>
      <c r="E120" s="107">
        <v>23301211026</v>
      </c>
    </row>
    <row r="121" s="83" customFormat="1" ht="19.5" customHeight="1" spans="1:5">
      <c r="A121" s="94">
        <v>118</v>
      </c>
      <c r="B121" s="96"/>
      <c r="C121" s="74" t="s">
        <v>10</v>
      </c>
      <c r="D121" s="106" t="s">
        <v>107</v>
      </c>
      <c r="E121" s="107">
        <v>23301211002</v>
      </c>
    </row>
    <row r="122" s="83" customFormat="1" ht="19.5" customHeight="1" spans="1:5">
      <c r="A122" s="94">
        <v>119</v>
      </c>
      <c r="B122" s="96"/>
      <c r="C122" s="74" t="s">
        <v>10</v>
      </c>
      <c r="D122" s="106" t="s">
        <v>108</v>
      </c>
      <c r="E122" s="107">
        <v>23301211010</v>
      </c>
    </row>
    <row r="123" s="83" customFormat="1" ht="19.5" customHeight="1" spans="1:5">
      <c r="A123" s="94">
        <v>120</v>
      </c>
      <c r="B123" s="96"/>
      <c r="C123" s="74" t="s">
        <v>13</v>
      </c>
      <c r="D123" s="106" t="s">
        <v>109</v>
      </c>
      <c r="E123" s="107">
        <v>23301211031</v>
      </c>
    </row>
    <row r="124" s="83" customFormat="1" ht="19.5" customHeight="1" spans="1:5">
      <c r="A124" s="94">
        <v>121</v>
      </c>
      <c r="B124" s="96"/>
      <c r="C124" s="74" t="s">
        <v>13</v>
      </c>
      <c r="D124" s="106" t="s">
        <v>110</v>
      </c>
      <c r="E124" s="107">
        <v>23301211019</v>
      </c>
    </row>
    <row r="125" s="83" customFormat="1" ht="19.5" customHeight="1" spans="1:5">
      <c r="A125" s="94">
        <v>122</v>
      </c>
      <c r="B125" s="96"/>
      <c r="C125" s="74" t="s">
        <v>13</v>
      </c>
      <c r="D125" s="106" t="s">
        <v>111</v>
      </c>
      <c r="E125" s="107">
        <v>23301211009</v>
      </c>
    </row>
    <row r="126" s="83" customFormat="1" ht="19.5" customHeight="1" spans="1:5">
      <c r="A126" s="94">
        <v>123</v>
      </c>
      <c r="B126" s="96"/>
      <c r="C126" s="74" t="s">
        <v>17</v>
      </c>
      <c r="D126" s="74" t="s">
        <v>110</v>
      </c>
      <c r="E126" s="74">
        <v>23301211018</v>
      </c>
    </row>
    <row r="127" s="83" customFormat="1" ht="19.5" customHeight="1" spans="1:5">
      <c r="A127" s="94">
        <v>124</v>
      </c>
      <c r="B127" s="96"/>
      <c r="C127" s="74" t="s">
        <v>17</v>
      </c>
      <c r="D127" s="74" t="s">
        <v>106</v>
      </c>
      <c r="E127" s="74">
        <v>23301211026</v>
      </c>
    </row>
    <row r="128" s="83" customFormat="1" ht="19.5" customHeight="1" spans="1:5">
      <c r="A128" s="94">
        <v>125</v>
      </c>
      <c r="B128" s="96"/>
      <c r="C128" s="74" t="s">
        <v>17</v>
      </c>
      <c r="D128" s="74" t="s">
        <v>108</v>
      </c>
      <c r="E128" s="74">
        <v>23301211010</v>
      </c>
    </row>
    <row r="129" s="83" customFormat="1" ht="19.5" customHeight="1" spans="1:5">
      <c r="A129" s="94">
        <v>126</v>
      </c>
      <c r="B129" s="96"/>
      <c r="C129" s="74" t="s">
        <v>20</v>
      </c>
      <c r="D129" s="74" t="s">
        <v>111</v>
      </c>
      <c r="E129" s="74">
        <v>23301211009</v>
      </c>
    </row>
    <row r="130" s="83" customFormat="1" ht="19.5" customHeight="1" spans="1:5">
      <c r="A130" s="94">
        <v>127</v>
      </c>
      <c r="B130" s="74" t="s">
        <v>112</v>
      </c>
      <c r="C130" s="74" t="s">
        <v>8</v>
      </c>
      <c r="D130" s="98" t="s">
        <v>113</v>
      </c>
      <c r="E130" s="98">
        <v>23301032002</v>
      </c>
    </row>
    <row r="131" s="83" customFormat="1" ht="19.5" customHeight="1" spans="1:5">
      <c r="A131" s="94">
        <v>128</v>
      </c>
      <c r="B131" s="96"/>
      <c r="C131" s="74" t="s">
        <v>10</v>
      </c>
      <c r="D131" s="98" t="s">
        <v>114</v>
      </c>
      <c r="E131" s="98">
        <v>23311011028</v>
      </c>
    </row>
    <row r="132" s="83" customFormat="1" ht="19.5" customHeight="1" spans="1:5">
      <c r="A132" s="94">
        <v>129</v>
      </c>
      <c r="B132" s="96"/>
      <c r="C132" s="74" t="s">
        <v>17</v>
      </c>
      <c r="D132" s="74" t="s">
        <v>114</v>
      </c>
      <c r="E132" s="74">
        <v>23311011028</v>
      </c>
    </row>
    <row r="133" s="83" customFormat="1" ht="19.5" customHeight="1" spans="1:5">
      <c r="A133" s="94">
        <v>130</v>
      </c>
      <c r="B133" s="96"/>
      <c r="C133" s="74" t="s">
        <v>20</v>
      </c>
      <c r="D133" s="74" t="s">
        <v>113</v>
      </c>
      <c r="E133" s="74">
        <v>23301032002</v>
      </c>
    </row>
    <row r="134" s="83" customFormat="1" ht="19.5" customHeight="1" spans="1:5">
      <c r="A134" s="94">
        <v>131</v>
      </c>
      <c r="B134" s="74" t="s">
        <v>115</v>
      </c>
      <c r="C134" s="74" t="s">
        <v>8</v>
      </c>
      <c r="D134" s="108" t="s">
        <v>116</v>
      </c>
      <c r="E134" s="108" t="s">
        <v>117</v>
      </c>
    </row>
    <row r="135" s="83" customFormat="1" ht="19.5" customHeight="1" spans="1:5">
      <c r="A135" s="94">
        <v>132</v>
      </c>
      <c r="B135" s="96"/>
      <c r="C135" s="74" t="s">
        <v>10</v>
      </c>
      <c r="D135" s="108" t="s">
        <v>118</v>
      </c>
      <c r="E135" s="108" t="s">
        <v>119</v>
      </c>
    </row>
    <row r="136" s="83" customFormat="1" ht="19.5" customHeight="1" spans="1:5">
      <c r="A136" s="94">
        <v>133</v>
      </c>
      <c r="B136" s="96"/>
      <c r="C136" s="74" t="s">
        <v>10</v>
      </c>
      <c r="D136" s="108" t="s">
        <v>120</v>
      </c>
      <c r="E136" s="108" t="s">
        <v>121</v>
      </c>
    </row>
    <row r="137" s="83" customFormat="1" ht="19.5" customHeight="1" spans="1:5">
      <c r="A137" s="94">
        <v>134</v>
      </c>
      <c r="B137" s="96"/>
      <c r="C137" s="74" t="s">
        <v>13</v>
      </c>
      <c r="D137" s="108" t="s">
        <v>122</v>
      </c>
      <c r="E137" s="108" t="s">
        <v>123</v>
      </c>
    </row>
    <row r="138" s="83" customFormat="1" ht="19.5" customHeight="1" spans="1:5">
      <c r="A138" s="94">
        <v>135</v>
      </c>
      <c r="B138" s="96"/>
      <c r="C138" s="74" t="s">
        <v>13</v>
      </c>
      <c r="D138" s="108" t="s">
        <v>124</v>
      </c>
      <c r="E138" s="108">
        <v>23301201032</v>
      </c>
    </row>
    <row r="139" s="83" customFormat="1" ht="19.5" customHeight="1" spans="1:5">
      <c r="A139" s="94">
        <v>136</v>
      </c>
      <c r="B139" s="96"/>
      <c r="C139" s="74" t="s">
        <v>13</v>
      </c>
      <c r="D139" s="108" t="s">
        <v>125</v>
      </c>
      <c r="E139" s="108" t="s">
        <v>126</v>
      </c>
    </row>
    <row r="140" s="83" customFormat="1" ht="19.5" customHeight="1" spans="1:5">
      <c r="A140" s="94">
        <v>137</v>
      </c>
      <c r="B140" s="96"/>
      <c r="C140" s="74" t="s">
        <v>13</v>
      </c>
      <c r="D140" s="108" t="s">
        <v>127</v>
      </c>
      <c r="E140" s="108" t="s">
        <v>128</v>
      </c>
    </row>
    <row r="141" s="83" customFormat="1" ht="19.5" customHeight="1" spans="1:5">
      <c r="A141" s="94">
        <v>138</v>
      </c>
      <c r="B141" s="96"/>
      <c r="C141" s="74" t="s">
        <v>17</v>
      </c>
      <c r="D141" s="108" t="s">
        <v>124</v>
      </c>
      <c r="E141" s="108">
        <v>23301201032</v>
      </c>
    </row>
    <row r="142" s="83" customFormat="1" ht="19.5" customHeight="1" spans="1:5">
      <c r="A142" s="94">
        <v>139</v>
      </c>
      <c r="B142" s="96"/>
      <c r="C142" s="74" t="s">
        <v>17</v>
      </c>
      <c r="D142" s="108" t="s">
        <v>120</v>
      </c>
      <c r="E142" s="108" t="s">
        <v>121</v>
      </c>
    </row>
    <row r="143" s="83" customFormat="1" ht="19.5" customHeight="1" spans="1:5">
      <c r="A143" s="94">
        <v>140</v>
      </c>
      <c r="B143" s="96"/>
      <c r="C143" s="74" t="s">
        <v>17</v>
      </c>
      <c r="D143" s="108" t="s">
        <v>122</v>
      </c>
      <c r="E143" s="108" t="s">
        <v>123</v>
      </c>
    </row>
    <row r="144" s="83" customFormat="1" ht="19.5" customHeight="1" spans="1:5">
      <c r="A144" s="94">
        <v>141</v>
      </c>
      <c r="B144" s="96"/>
      <c r="C144" s="74" t="s">
        <v>17</v>
      </c>
      <c r="D144" s="108" t="s">
        <v>116</v>
      </c>
      <c r="E144" s="108" t="s">
        <v>117</v>
      </c>
    </row>
    <row r="145" s="83" customFormat="1" ht="19.5" customHeight="1" spans="1:5">
      <c r="A145" s="94">
        <v>142</v>
      </c>
      <c r="B145" s="96"/>
      <c r="C145" s="74" t="s">
        <v>20</v>
      </c>
      <c r="D145" s="108" t="s">
        <v>124</v>
      </c>
      <c r="E145" s="108">
        <v>23301201032</v>
      </c>
    </row>
    <row r="146" s="83" customFormat="1" ht="19.5" customHeight="1" spans="1:5">
      <c r="A146" s="94">
        <v>143</v>
      </c>
      <c r="B146" s="74" t="s">
        <v>129</v>
      </c>
      <c r="C146" s="74" t="s">
        <v>22</v>
      </c>
      <c r="D146" s="74" t="s">
        <v>130</v>
      </c>
      <c r="E146" s="74">
        <v>23301171005</v>
      </c>
    </row>
    <row r="147" s="83" customFormat="1" ht="19.5" customHeight="1" spans="1:5">
      <c r="A147" s="94">
        <v>144</v>
      </c>
      <c r="B147" s="96"/>
      <c r="C147" s="74" t="s">
        <v>8</v>
      </c>
      <c r="D147" s="74" t="s">
        <v>131</v>
      </c>
      <c r="E147" s="74">
        <v>23301171011</v>
      </c>
    </row>
    <row r="148" s="83" customFormat="1" ht="19.5" customHeight="1" spans="1:5">
      <c r="A148" s="94">
        <v>145</v>
      </c>
      <c r="B148" s="96"/>
      <c r="C148" s="74" t="s">
        <v>10</v>
      </c>
      <c r="D148" s="74" t="s">
        <v>132</v>
      </c>
      <c r="E148" s="74">
        <v>23301171009</v>
      </c>
    </row>
    <row r="149" s="83" customFormat="1" ht="19.5" customHeight="1" spans="1:5">
      <c r="A149" s="94">
        <v>146</v>
      </c>
      <c r="B149" s="96"/>
      <c r="C149" s="74" t="s">
        <v>10</v>
      </c>
      <c r="D149" s="74" t="s">
        <v>133</v>
      </c>
      <c r="E149" s="74">
        <v>23301171001</v>
      </c>
    </row>
    <row r="150" s="83" customFormat="1" ht="19.5" customHeight="1" spans="1:5">
      <c r="A150" s="94">
        <v>147</v>
      </c>
      <c r="B150" s="96"/>
      <c r="C150" s="74" t="s">
        <v>13</v>
      </c>
      <c r="D150" s="74" t="s">
        <v>134</v>
      </c>
      <c r="E150" s="74">
        <v>23301171022</v>
      </c>
    </row>
    <row r="151" s="83" customFormat="1" ht="19.5" customHeight="1" spans="1:5">
      <c r="A151" s="94">
        <v>148</v>
      </c>
      <c r="B151" s="96"/>
      <c r="C151" s="74" t="s">
        <v>13</v>
      </c>
      <c r="D151" s="74" t="s">
        <v>135</v>
      </c>
      <c r="E151" s="74">
        <v>23301171024</v>
      </c>
    </row>
    <row r="152" s="83" customFormat="1" ht="19.5" customHeight="1" spans="1:5">
      <c r="A152" s="94">
        <v>149</v>
      </c>
      <c r="B152" s="96"/>
      <c r="C152" s="74" t="s">
        <v>13</v>
      </c>
      <c r="D152" s="74" t="s">
        <v>136</v>
      </c>
      <c r="E152" s="74">
        <v>23301171025</v>
      </c>
    </row>
    <row r="153" s="83" customFormat="1" ht="19.5" customHeight="1" spans="1:5">
      <c r="A153" s="94">
        <v>150</v>
      </c>
      <c r="B153" s="96"/>
      <c r="C153" s="74" t="s">
        <v>17</v>
      </c>
      <c r="D153" s="74" t="s">
        <v>131</v>
      </c>
      <c r="E153" s="74">
        <v>23301171011</v>
      </c>
    </row>
    <row r="154" s="83" customFormat="1" ht="19.5" customHeight="1" spans="1:5">
      <c r="A154" s="94">
        <v>151</v>
      </c>
      <c r="B154" s="96"/>
      <c r="C154" s="74" t="s">
        <v>17</v>
      </c>
      <c r="D154" s="74" t="s">
        <v>130</v>
      </c>
      <c r="E154" s="74">
        <v>23301171005</v>
      </c>
    </row>
    <row r="155" s="83" customFormat="1" ht="19.5" customHeight="1" spans="1:5">
      <c r="A155" s="94">
        <v>152</v>
      </c>
      <c r="B155" s="96"/>
      <c r="C155" s="74" t="s">
        <v>17</v>
      </c>
      <c r="D155" s="74" t="s">
        <v>135</v>
      </c>
      <c r="E155" s="74">
        <v>23301171024</v>
      </c>
    </row>
    <row r="156" s="83" customFormat="1" ht="19.5" customHeight="1" spans="1:5">
      <c r="A156" s="94">
        <v>153</v>
      </c>
      <c r="B156" s="96"/>
      <c r="C156" s="74" t="s">
        <v>20</v>
      </c>
      <c r="D156" s="74" t="s">
        <v>136</v>
      </c>
      <c r="E156" s="74">
        <v>23301171025</v>
      </c>
    </row>
    <row r="157" s="83" customFormat="1" ht="19.5" customHeight="1" spans="1:5">
      <c r="A157" s="94">
        <v>154</v>
      </c>
      <c r="B157" s="74" t="s">
        <v>137</v>
      </c>
      <c r="C157" s="74" t="s">
        <v>22</v>
      </c>
      <c r="D157" s="74" t="s">
        <v>138</v>
      </c>
      <c r="E157" s="74" t="s">
        <v>139</v>
      </c>
    </row>
    <row r="158" s="83" customFormat="1" ht="19.5" customHeight="1" spans="1:5">
      <c r="A158" s="94">
        <v>155</v>
      </c>
      <c r="B158" s="96"/>
      <c r="C158" s="74" t="s">
        <v>8</v>
      </c>
      <c r="D158" s="74" t="s">
        <v>140</v>
      </c>
      <c r="E158" s="74" t="s">
        <v>141</v>
      </c>
    </row>
    <row r="159" s="83" customFormat="1" ht="19.5" customHeight="1" spans="1:5">
      <c r="A159" s="94">
        <v>156</v>
      </c>
      <c r="B159" s="96"/>
      <c r="C159" s="74" t="s">
        <v>10</v>
      </c>
      <c r="D159" s="74" t="s">
        <v>142</v>
      </c>
      <c r="E159" s="74" t="s">
        <v>143</v>
      </c>
    </row>
    <row r="160" s="83" customFormat="1" ht="19.5" customHeight="1" spans="1:5">
      <c r="A160" s="94">
        <v>157</v>
      </c>
      <c r="B160" s="96"/>
      <c r="C160" s="74" t="s">
        <v>10</v>
      </c>
      <c r="D160" s="74" t="s">
        <v>144</v>
      </c>
      <c r="E160" s="74" t="s">
        <v>145</v>
      </c>
    </row>
    <row r="161" s="83" customFormat="1" ht="19.5" customHeight="1" spans="1:5">
      <c r="A161" s="94">
        <v>158</v>
      </c>
      <c r="B161" s="96"/>
      <c r="C161" s="74" t="s">
        <v>13</v>
      </c>
      <c r="D161" s="74" t="s">
        <v>146</v>
      </c>
      <c r="E161" s="74" t="s">
        <v>147</v>
      </c>
    </row>
    <row r="162" s="83" customFormat="1" ht="19.5" customHeight="1" spans="1:5">
      <c r="A162" s="94">
        <v>159</v>
      </c>
      <c r="B162" s="96"/>
      <c r="C162" s="74" t="s">
        <v>13</v>
      </c>
      <c r="D162" s="74" t="s">
        <v>148</v>
      </c>
      <c r="E162" s="74" t="s">
        <v>149</v>
      </c>
    </row>
    <row r="163" s="83" customFormat="1" ht="19.5" customHeight="1" spans="1:5">
      <c r="A163" s="94">
        <v>160</v>
      </c>
      <c r="B163" s="96"/>
      <c r="C163" s="74" t="s">
        <v>13</v>
      </c>
      <c r="D163" s="74" t="s">
        <v>150</v>
      </c>
      <c r="E163" s="74" t="s">
        <v>151</v>
      </c>
    </row>
    <row r="164" s="83" customFormat="1" ht="19.5" customHeight="1" spans="1:5">
      <c r="A164" s="94">
        <v>161</v>
      </c>
      <c r="B164" s="96"/>
      <c r="C164" s="98" t="s">
        <v>17</v>
      </c>
      <c r="D164" s="74" t="s">
        <v>138</v>
      </c>
      <c r="E164" s="74" t="s">
        <v>139</v>
      </c>
    </row>
    <row r="165" s="83" customFormat="1" ht="19.5" customHeight="1" spans="1:5">
      <c r="A165" s="94">
        <v>162</v>
      </c>
      <c r="B165" s="96"/>
      <c r="C165" s="98" t="s">
        <v>17</v>
      </c>
      <c r="D165" s="74" t="s">
        <v>140</v>
      </c>
      <c r="E165" s="74" t="s">
        <v>141</v>
      </c>
    </row>
    <row r="166" s="83" customFormat="1" ht="19.5" customHeight="1" spans="1:5">
      <c r="A166" s="94">
        <v>163</v>
      </c>
      <c r="B166" s="96"/>
      <c r="C166" s="98" t="s">
        <v>17</v>
      </c>
      <c r="D166" s="74" t="s">
        <v>142</v>
      </c>
      <c r="E166" s="74" t="s">
        <v>143</v>
      </c>
    </row>
    <row r="167" s="83" customFormat="1" ht="19.5" customHeight="1" spans="1:5">
      <c r="A167" s="94">
        <v>164</v>
      </c>
      <c r="B167" s="96"/>
      <c r="C167" s="109" t="s">
        <v>152</v>
      </c>
      <c r="D167" s="109" t="s">
        <v>153</v>
      </c>
      <c r="E167" s="109" t="s">
        <v>149</v>
      </c>
    </row>
    <row r="168" s="83" customFormat="1" ht="19.5" customHeight="1" spans="1:5">
      <c r="A168" s="94">
        <v>165</v>
      </c>
      <c r="B168" s="74" t="s">
        <v>154</v>
      </c>
      <c r="C168" s="74" t="s">
        <v>8</v>
      </c>
      <c r="D168" s="74" t="s">
        <v>155</v>
      </c>
      <c r="E168" s="74">
        <v>23301112002</v>
      </c>
    </row>
    <row r="169" s="83" customFormat="1" ht="19.5" customHeight="1" spans="1:5">
      <c r="A169" s="94">
        <v>166</v>
      </c>
      <c r="B169" s="96"/>
      <c r="C169" s="74" t="s">
        <v>10</v>
      </c>
      <c r="D169" s="98" t="s">
        <v>156</v>
      </c>
      <c r="E169" s="98">
        <v>23301112030</v>
      </c>
    </row>
    <row r="170" s="83" customFormat="1" ht="19.5" customHeight="1" spans="1:5">
      <c r="A170" s="94">
        <v>167</v>
      </c>
      <c r="B170" s="96"/>
      <c r="C170" s="74" t="s">
        <v>10</v>
      </c>
      <c r="D170" s="98" t="s">
        <v>157</v>
      </c>
      <c r="E170" s="98">
        <v>23306031022</v>
      </c>
    </row>
    <row r="171" s="83" customFormat="1" ht="19.5" customHeight="1" spans="1:5">
      <c r="A171" s="94">
        <v>168</v>
      </c>
      <c r="B171" s="96"/>
      <c r="C171" s="74" t="s">
        <v>13</v>
      </c>
      <c r="D171" s="98" t="s">
        <v>158</v>
      </c>
      <c r="E171" s="98">
        <v>23301112029</v>
      </c>
    </row>
    <row r="172" s="83" customFormat="1" ht="19.5" customHeight="1" spans="1:5">
      <c r="A172" s="94">
        <v>169</v>
      </c>
      <c r="B172" s="96"/>
      <c r="C172" s="74" t="s">
        <v>13</v>
      </c>
      <c r="D172" s="98" t="s">
        <v>159</v>
      </c>
      <c r="E172" s="98">
        <v>23301112014</v>
      </c>
    </row>
    <row r="173" s="83" customFormat="1" ht="19.5" customHeight="1" spans="1:5">
      <c r="A173" s="94">
        <v>170</v>
      </c>
      <c r="B173" s="96"/>
      <c r="C173" s="74" t="s">
        <v>13</v>
      </c>
      <c r="D173" s="98" t="s">
        <v>160</v>
      </c>
      <c r="E173" s="98">
        <v>23301112003</v>
      </c>
    </row>
    <row r="174" s="83" customFormat="1" ht="19.5" customHeight="1" spans="1:5">
      <c r="A174" s="94">
        <v>171</v>
      </c>
      <c r="B174" s="96"/>
      <c r="C174" s="74" t="s">
        <v>13</v>
      </c>
      <c r="D174" s="98" t="s">
        <v>161</v>
      </c>
      <c r="E174" s="98">
        <v>23301112009</v>
      </c>
    </row>
    <row r="175" s="83" customFormat="1" ht="19.5" customHeight="1" spans="1:5">
      <c r="A175" s="94">
        <v>172</v>
      </c>
      <c r="B175" s="96"/>
      <c r="C175" s="98" t="s">
        <v>17</v>
      </c>
      <c r="D175" s="98" t="s">
        <v>155</v>
      </c>
      <c r="E175" s="98">
        <v>23301112002</v>
      </c>
    </row>
    <row r="176" s="83" customFormat="1" ht="19.5" customHeight="1" spans="1:5">
      <c r="A176" s="94">
        <v>173</v>
      </c>
      <c r="B176" s="96"/>
      <c r="C176" s="98" t="s">
        <v>17</v>
      </c>
      <c r="D176" s="98" t="s">
        <v>156</v>
      </c>
      <c r="E176" s="98">
        <v>23301112030</v>
      </c>
    </row>
    <row r="177" s="83" customFormat="1" ht="19.5" customHeight="1" spans="1:5">
      <c r="A177" s="94">
        <v>174</v>
      </c>
      <c r="B177" s="96"/>
      <c r="C177" s="98" t="s">
        <v>17</v>
      </c>
      <c r="D177" s="98" t="s">
        <v>157</v>
      </c>
      <c r="E177" s="98">
        <v>23306031022</v>
      </c>
    </row>
    <row r="178" s="83" customFormat="1" ht="19.5" customHeight="1" spans="1:5">
      <c r="A178" s="94">
        <v>175</v>
      </c>
      <c r="B178" s="96"/>
      <c r="C178" s="98" t="s">
        <v>17</v>
      </c>
      <c r="D178" s="98" t="s">
        <v>158</v>
      </c>
      <c r="E178" s="98">
        <v>23301112029</v>
      </c>
    </row>
    <row r="179" s="83" customFormat="1" ht="19.5" customHeight="1" spans="1:5">
      <c r="A179" s="94">
        <v>176</v>
      </c>
      <c r="B179" s="96"/>
      <c r="C179" s="98" t="s">
        <v>20</v>
      </c>
      <c r="D179" s="74" t="s">
        <v>162</v>
      </c>
      <c r="E179" s="74">
        <v>23301112010</v>
      </c>
    </row>
    <row r="180" s="83" customFormat="1" ht="19.5" customHeight="1" spans="1:5">
      <c r="A180" s="94">
        <v>177</v>
      </c>
      <c r="B180" s="74" t="s">
        <v>163</v>
      </c>
      <c r="C180" s="74" t="s">
        <v>22</v>
      </c>
      <c r="D180" s="74" t="s">
        <v>164</v>
      </c>
      <c r="E180" s="74" t="s">
        <v>165</v>
      </c>
    </row>
    <row r="181" s="83" customFormat="1" ht="19.5" customHeight="1" spans="1:5">
      <c r="A181" s="94">
        <v>178</v>
      </c>
      <c r="B181" s="96"/>
      <c r="C181" s="74" t="s">
        <v>8</v>
      </c>
      <c r="D181" s="74" t="s">
        <v>166</v>
      </c>
      <c r="E181" s="74" t="s">
        <v>167</v>
      </c>
    </row>
    <row r="182" s="83" customFormat="1" ht="19.5" customHeight="1" spans="1:5">
      <c r="A182" s="94">
        <v>179</v>
      </c>
      <c r="B182" s="96"/>
      <c r="C182" s="74" t="s">
        <v>10</v>
      </c>
      <c r="D182" s="74" t="s">
        <v>168</v>
      </c>
      <c r="E182" s="74" t="s">
        <v>169</v>
      </c>
    </row>
    <row r="183" s="83" customFormat="1" ht="19.5" customHeight="1" spans="1:5">
      <c r="A183" s="94">
        <v>180</v>
      </c>
      <c r="B183" s="96"/>
      <c r="C183" s="74" t="s">
        <v>10</v>
      </c>
      <c r="D183" s="74" t="s">
        <v>170</v>
      </c>
      <c r="E183" s="74" t="s">
        <v>171</v>
      </c>
    </row>
    <row r="184" s="83" customFormat="1" ht="19.5" customHeight="1" spans="1:5">
      <c r="A184" s="94">
        <v>181</v>
      </c>
      <c r="B184" s="96"/>
      <c r="C184" s="74" t="s">
        <v>13</v>
      </c>
      <c r="D184" s="74" t="s">
        <v>172</v>
      </c>
      <c r="E184" s="74" t="s">
        <v>173</v>
      </c>
    </row>
    <row r="185" s="83" customFormat="1" ht="19.5" customHeight="1" spans="1:5">
      <c r="A185" s="94">
        <v>182</v>
      </c>
      <c r="B185" s="96"/>
      <c r="C185" s="74" t="s">
        <v>13</v>
      </c>
      <c r="D185" s="74" t="s">
        <v>174</v>
      </c>
      <c r="E185" s="74" t="s">
        <v>175</v>
      </c>
    </row>
    <row r="186" s="83" customFormat="1" ht="19.5" customHeight="1" spans="1:5">
      <c r="A186" s="94">
        <v>183</v>
      </c>
      <c r="B186" s="96"/>
      <c r="C186" s="74" t="s">
        <v>13</v>
      </c>
      <c r="D186" s="74" t="s">
        <v>176</v>
      </c>
      <c r="E186" s="74" t="s">
        <v>177</v>
      </c>
    </row>
    <row r="187" s="83" customFormat="1" ht="19.5" customHeight="1" spans="1:5">
      <c r="A187" s="94">
        <v>184</v>
      </c>
      <c r="B187" s="96"/>
      <c r="C187" s="74" t="s">
        <v>17</v>
      </c>
      <c r="D187" s="74" t="s">
        <v>164</v>
      </c>
      <c r="E187" s="74" t="s">
        <v>165</v>
      </c>
    </row>
    <row r="188" s="83" customFormat="1" ht="19.5" customHeight="1" spans="1:5">
      <c r="A188" s="94">
        <v>185</v>
      </c>
      <c r="B188" s="96"/>
      <c r="C188" s="74" t="s">
        <v>17</v>
      </c>
      <c r="D188" s="74" t="s">
        <v>168</v>
      </c>
      <c r="E188" s="74" t="s">
        <v>169</v>
      </c>
    </row>
    <row r="189" s="83" customFormat="1" ht="19.5" customHeight="1" spans="1:5">
      <c r="A189" s="94">
        <v>186</v>
      </c>
      <c r="B189" s="96"/>
      <c r="C189" s="74" t="s">
        <v>17</v>
      </c>
      <c r="D189" s="74" t="s">
        <v>174</v>
      </c>
      <c r="E189" s="74" t="s">
        <v>175</v>
      </c>
    </row>
    <row r="190" s="83" customFormat="1" ht="19.5" customHeight="1" spans="1:5">
      <c r="A190" s="94">
        <v>187</v>
      </c>
      <c r="B190" s="96"/>
      <c r="C190" s="98" t="s">
        <v>20</v>
      </c>
      <c r="D190" s="74" t="s">
        <v>166</v>
      </c>
      <c r="E190" s="110" t="s">
        <v>167</v>
      </c>
    </row>
    <row r="191" s="84" customFormat="1" ht="19.5" customHeight="1" spans="1:5">
      <c r="A191" s="94">
        <v>188</v>
      </c>
      <c r="B191" s="74" t="s">
        <v>178</v>
      </c>
      <c r="C191" s="74" t="s">
        <v>22</v>
      </c>
      <c r="D191" s="74" t="s">
        <v>179</v>
      </c>
      <c r="E191" s="74">
        <v>24301211022</v>
      </c>
    </row>
    <row r="192" s="84" customFormat="1" ht="19.5" customHeight="1" spans="1:5">
      <c r="A192" s="94">
        <v>189</v>
      </c>
      <c r="B192" s="74"/>
      <c r="C192" s="74" t="s">
        <v>8</v>
      </c>
      <c r="D192" s="74" t="s">
        <v>180</v>
      </c>
      <c r="E192" s="74">
        <v>24301211028</v>
      </c>
    </row>
    <row r="193" s="84" customFormat="1" ht="19.5" customHeight="1" spans="1:5">
      <c r="A193" s="94">
        <v>190</v>
      </c>
      <c r="B193" s="74"/>
      <c r="C193" s="74" t="s">
        <v>10</v>
      </c>
      <c r="D193" s="74" t="s">
        <v>181</v>
      </c>
      <c r="E193" s="74">
        <v>24301211004</v>
      </c>
    </row>
    <row r="194" s="84" customFormat="1" ht="19.5" customHeight="1" spans="1:5">
      <c r="A194" s="94">
        <v>191</v>
      </c>
      <c r="B194" s="74"/>
      <c r="C194" s="74" t="s">
        <v>10</v>
      </c>
      <c r="D194" s="74" t="s">
        <v>182</v>
      </c>
      <c r="E194" s="74">
        <v>24301211007</v>
      </c>
    </row>
    <row r="195" s="85" customFormat="1" ht="19.5" customHeight="1" spans="1:5">
      <c r="A195" s="94">
        <v>192</v>
      </c>
      <c r="B195" s="74"/>
      <c r="C195" s="74" t="s">
        <v>13</v>
      </c>
      <c r="D195" s="74" t="s">
        <v>183</v>
      </c>
      <c r="E195" s="74">
        <v>24301211023</v>
      </c>
    </row>
    <row r="196" s="85" customFormat="1" ht="19.5" customHeight="1" spans="1:5">
      <c r="A196" s="94">
        <v>193</v>
      </c>
      <c r="B196" s="74"/>
      <c r="C196" s="74" t="s">
        <v>13</v>
      </c>
      <c r="D196" s="74" t="s">
        <v>184</v>
      </c>
      <c r="E196" s="74">
        <v>24301211019</v>
      </c>
    </row>
    <row r="197" s="85" customFormat="1" ht="19.5" customHeight="1" spans="1:5">
      <c r="A197" s="94">
        <v>194</v>
      </c>
      <c r="B197" s="74"/>
      <c r="C197" s="74" t="s">
        <v>13</v>
      </c>
      <c r="D197" s="74" t="s">
        <v>185</v>
      </c>
      <c r="E197" s="74">
        <v>24301211029</v>
      </c>
    </row>
    <row r="198" s="85" customFormat="1" ht="19.5" customHeight="1" spans="1:5">
      <c r="A198" s="94">
        <v>195</v>
      </c>
      <c r="B198" s="74"/>
      <c r="C198" s="74" t="s">
        <v>13</v>
      </c>
      <c r="D198" s="74" t="s">
        <v>186</v>
      </c>
      <c r="E198" s="74">
        <v>24301211027</v>
      </c>
    </row>
    <row r="199" s="85" customFormat="1" ht="19.5" customHeight="1" spans="1:5">
      <c r="A199" s="94">
        <v>196</v>
      </c>
      <c r="B199" s="74"/>
      <c r="C199" s="74" t="s">
        <v>17</v>
      </c>
      <c r="D199" s="74" t="s">
        <v>179</v>
      </c>
      <c r="E199" s="74">
        <v>24301211022</v>
      </c>
    </row>
    <row r="200" s="85" customFormat="1" ht="19.5" customHeight="1" spans="1:5">
      <c r="A200" s="94">
        <v>197</v>
      </c>
      <c r="B200" s="74"/>
      <c r="C200" s="74" t="s">
        <v>17</v>
      </c>
      <c r="D200" s="74" t="s">
        <v>180</v>
      </c>
      <c r="E200" s="74">
        <v>24301211028</v>
      </c>
    </row>
    <row r="201" s="85" customFormat="1" ht="19.5" customHeight="1" spans="1:5">
      <c r="A201" s="94">
        <v>198</v>
      </c>
      <c r="B201" s="74"/>
      <c r="C201" s="74" t="s">
        <v>17</v>
      </c>
      <c r="D201" s="74" t="s">
        <v>181</v>
      </c>
      <c r="E201" s="74">
        <v>24301211004</v>
      </c>
    </row>
    <row r="202" s="85" customFormat="1" ht="19.5" customHeight="1" spans="1:5">
      <c r="A202" s="94">
        <v>199</v>
      </c>
      <c r="B202" s="74"/>
      <c r="C202" s="74" t="s">
        <v>17</v>
      </c>
      <c r="D202" s="74" t="s">
        <v>184</v>
      </c>
      <c r="E202" s="74">
        <v>24301211019</v>
      </c>
    </row>
    <row r="203" s="85" customFormat="1" ht="19.5" customHeight="1" spans="1:5">
      <c r="A203" s="94">
        <v>200</v>
      </c>
      <c r="B203" s="74"/>
      <c r="C203" s="74" t="s">
        <v>20</v>
      </c>
      <c r="D203" s="74" t="s">
        <v>184</v>
      </c>
      <c r="E203" s="74">
        <v>24301211020</v>
      </c>
    </row>
    <row r="204" s="84" customFormat="1" ht="20.15" customHeight="1" spans="1:5">
      <c r="A204" s="94">
        <v>201</v>
      </c>
      <c r="B204" s="74" t="s">
        <v>187</v>
      </c>
      <c r="C204" s="74" t="s">
        <v>8</v>
      </c>
      <c r="D204" s="74" t="s">
        <v>188</v>
      </c>
      <c r="E204" s="74">
        <v>24301212024</v>
      </c>
    </row>
    <row r="205" s="84" customFormat="1" ht="20.15" customHeight="1" spans="1:5">
      <c r="A205" s="94">
        <v>202</v>
      </c>
      <c r="B205" s="74"/>
      <c r="C205" s="74" t="s">
        <v>10</v>
      </c>
      <c r="D205" s="74" t="s">
        <v>189</v>
      </c>
      <c r="E205" s="74">
        <v>24301212002</v>
      </c>
    </row>
    <row r="206" s="84" customFormat="1" ht="20.15" customHeight="1" spans="1:5">
      <c r="A206" s="94">
        <v>203</v>
      </c>
      <c r="B206" s="74"/>
      <c r="C206" s="74" t="s">
        <v>10</v>
      </c>
      <c r="D206" s="74" t="s">
        <v>190</v>
      </c>
      <c r="E206" s="98">
        <v>24301212020</v>
      </c>
    </row>
    <row r="207" s="84" customFormat="1" ht="20.15" customHeight="1" spans="1:5">
      <c r="A207" s="94">
        <v>204</v>
      </c>
      <c r="B207" s="74"/>
      <c r="C207" s="74" t="s">
        <v>13</v>
      </c>
      <c r="D207" s="74" t="s">
        <v>191</v>
      </c>
      <c r="E207" s="98">
        <v>24301212029</v>
      </c>
    </row>
    <row r="208" s="84" customFormat="1" ht="20.15" customHeight="1" spans="1:5">
      <c r="A208" s="94">
        <v>205</v>
      </c>
      <c r="B208" s="74"/>
      <c r="C208" s="74" t="s">
        <v>13</v>
      </c>
      <c r="D208" s="74" t="s">
        <v>192</v>
      </c>
      <c r="E208" s="98">
        <v>24301212012</v>
      </c>
    </row>
    <row r="209" s="84" customFormat="1" ht="20.15" customHeight="1" spans="1:5">
      <c r="A209" s="94">
        <v>206</v>
      </c>
      <c r="B209" s="74"/>
      <c r="C209" s="74" t="s">
        <v>13</v>
      </c>
      <c r="D209" s="74" t="s">
        <v>193</v>
      </c>
      <c r="E209" s="98">
        <v>24301212035</v>
      </c>
    </row>
    <row r="210" s="84" customFormat="1" ht="20.15" customHeight="1" spans="1:5">
      <c r="A210" s="94">
        <v>207</v>
      </c>
      <c r="B210" s="74"/>
      <c r="C210" s="74" t="s">
        <v>17</v>
      </c>
      <c r="D210" s="74" t="s">
        <v>190</v>
      </c>
      <c r="E210" s="74">
        <v>24301212020</v>
      </c>
    </row>
    <row r="211" s="84" customFormat="1" ht="20.15" customHeight="1" spans="1:5">
      <c r="A211" s="94">
        <v>208</v>
      </c>
      <c r="B211" s="74"/>
      <c r="C211" s="74" t="s">
        <v>17</v>
      </c>
      <c r="D211" s="74" t="s">
        <v>189</v>
      </c>
      <c r="E211" s="74">
        <v>24301212002</v>
      </c>
    </row>
    <row r="212" s="84" customFormat="1" ht="20.15" customHeight="1" spans="1:5">
      <c r="A212" s="94">
        <v>209</v>
      </c>
      <c r="B212" s="74"/>
      <c r="C212" s="74" t="s">
        <v>17</v>
      </c>
      <c r="D212" s="74" t="s">
        <v>188</v>
      </c>
      <c r="E212" s="74">
        <v>24301212024</v>
      </c>
    </row>
    <row r="213" s="84" customFormat="1" ht="20.15" customHeight="1" spans="1:5">
      <c r="A213" s="94">
        <v>210</v>
      </c>
      <c r="B213" s="74"/>
      <c r="C213" s="74" t="s">
        <v>20</v>
      </c>
      <c r="D213" s="74" t="s">
        <v>194</v>
      </c>
      <c r="E213" s="74">
        <v>24301212001</v>
      </c>
    </row>
    <row r="214" s="84" customFormat="1" ht="20.15" customHeight="1" spans="1:5">
      <c r="A214" s="94">
        <v>211</v>
      </c>
      <c r="B214" s="74" t="s">
        <v>195</v>
      </c>
      <c r="C214" s="74" t="s">
        <v>22</v>
      </c>
      <c r="D214" s="74" t="s">
        <v>196</v>
      </c>
      <c r="E214" s="74">
        <v>24301171035</v>
      </c>
    </row>
    <row r="215" s="84" customFormat="1" ht="20.15" customHeight="1" spans="1:5">
      <c r="A215" s="94">
        <v>212</v>
      </c>
      <c r="B215" s="74"/>
      <c r="C215" s="74" t="s">
        <v>8</v>
      </c>
      <c r="D215" s="74" t="s">
        <v>197</v>
      </c>
      <c r="E215" s="74">
        <v>24301171001</v>
      </c>
    </row>
    <row r="216" s="84" customFormat="1" ht="20.15" customHeight="1" spans="1:5">
      <c r="A216" s="94">
        <v>213</v>
      </c>
      <c r="B216" s="74"/>
      <c r="C216" s="74" t="s">
        <v>8</v>
      </c>
      <c r="D216" s="74" t="s">
        <v>198</v>
      </c>
      <c r="E216" s="74">
        <v>24301171006</v>
      </c>
    </row>
    <row r="217" s="84" customFormat="1" ht="20.15" customHeight="1" spans="1:5">
      <c r="A217" s="94">
        <v>214</v>
      </c>
      <c r="B217" s="74"/>
      <c r="C217" s="74" t="s">
        <v>10</v>
      </c>
      <c r="D217" s="74" t="s">
        <v>199</v>
      </c>
      <c r="E217" s="74">
        <v>24301171013</v>
      </c>
    </row>
    <row r="218" s="84" customFormat="1" ht="20.15" customHeight="1" spans="1:5">
      <c r="A218" s="94">
        <v>215</v>
      </c>
      <c r="B218" s="74"/>
      <c r="C218" s="74" t="s">
        <v>10</v>
      </c>
      <c r="D218" s="74" t="s">
        <v>200</v>
      </c>
      <c r="E218" s="74">
        <v>24301171015</v>
      </c>
    </row>
    <row r="219" s="84" customFormat="1" ht="20.15" customHeight="1" spans="1:5">
      <c r="A219" s="94">
        <v>216</v>
      </c>
      <c r="B219" s="74"/>
      <c r="C219" s="74" t="s">
        <v>13</v>
      </c>
      <c r="D219" s="74" t="s">
        <v>201</v>
      </c>
      <c r="E219" s="74">
        <v>24301171009</v>
      </c>
    </row>
    <row r="220" s="84" customFormat="1" ht="20.15" customHeight="1" spans="1:5">
      <c r="A220" s="94">
        <v>217</v>
      </c>
      <c r="B220" s="74"/>
      <c r="C220" s="74" t="s">
        <v>13</v>
      </c>
      <c r="D220" s="74" t="s">
        <v>202</v>
      </c>
      <c r="E220" s="74">
        <v>24301171023</v>
      </c>
    </row>
    <row r="221" s="84" customFormat="1" ht="20.15" customHeight="1" spans="1:5">
      <c r="A221" s="94">
        <v>218</v>
      </c>
      <c r="B221" s="74"/>
      <c r="C221" s="74" t="s">
        <v>13</v>
      </c>
      <c r="D221" s="74" t="s">
        <v>203</v>
      </c>
      <c r="E221" s="74">
        <v>24301171011</v>
      </c>
    </row>
    <row r="222" s="84" customFormat="1" ht="20.15" customHeight="1" spans="1:5">
      <c r="A222" s="94">
        <v>219</v>
      </c>
      <c r="B222" s="74"/>
      <c r="C222" s="74" t="s">
        <v>17</v>
      </c>
      <c r="D222" s="74" t="s">
        <v>199</v>
      </c>
      <c r="E222" s="74">
        <v>24301171013</v>
      </c>
    </row>
    <row r="223" s="84" customFormat="1" ht="20.15" customHeight="1" spans="1:5">
      <c r="A223" s="94">
        <v>220</v>
      </c>
      <c r="B223" s="74"/>
      <c r="C223" s="74" t="s">
        <v>17</v>
      </c>
      <c r="D223" s="74" t="s">
        <v>198</v>
      </c>
      <c r="E223" s="74">
        <v>24301171006</v>
      </c>
    </row>
    <row r="224" s="84" customFormat="1" ht="20.15" customHeight="1" spans="1:5">
      <c r="A224" s="94">
        <v>221</v>
      </c>
      <c r="B224" s="74"/>
      <c r="C224" s="74" t="s">
        <v>17</v>
      </c>
      <c r="D224" s="74" t="s">
        <v>203</v>
      </c>
      <c r="E224" s="74">
        <v>24301171009</v>
      </c>
    </row>
    <row r="225" s="84" customFormat="1" ht="20.15" customHeight="1" spans="1:5">
      <c r="A225" s="94">
        <v>222</v>
      </c>
      <c r="B225" s="74"/>
      <c r="C225" s="74" t="s">
        <v>17</v>
      </c>
      <c r="D225" s="74" t="s">
        <v>196</v>
      </c>
      <c r="E225" s="74">
        <v>24301171035</v>
      </c>
    </row>
    <row r="226" s="84" customFormat="1" ht="19.5" customHeight="1" spans="1:5">
      <c r="A226" s="94">
        <v>223</v>
      </c>
      <c r="B226" s="74"/>
      <c r="C226" s="74" t="s">
        <v>20</v>
      </c>
      <c r="D226" s="74" t="s">
        <v>199</v>
      </c>
      <c r="E226" s="74">
        <v>24301171013</v>
      </c>
    </row>
    <row r="227" s="84" customFormat="1" ht="20.1" customHeight="1" spans="1:5">
      <c r="A227" s="94">
        <v>224</v>
      </c>
      <c r="B227" s="74" t="s">
        <v>204</v>
      </c>
      <c r="C227" s="74" t="s">
        <v>8</v>
      </c>
      <c r="D227" s="74" t="s">
        <v>205</v>
      </c>
      <c r="E227" s="74">
        <v>24301172018</v>
      </c>
    </row>
    <row r="228" s="84" customFormat="1" ht="20.1" customHeight="1" spans="1:5">
      <c r="A228" s="94">
        <v>225</v>
      </c>
      <c r="B228" s="74"/>
      <c r="C228" s="74" t="s">
        <v>8</v>
      </c>
      <c r="D228" s="74" t="s">
        <v>206</v>
      </c>
      <c r="E228" s="74">
        <v>24301172007</v>
      </c>
    </row>
    <row r="229" s="84" customFormat="1" ht="20.1" customHeight="1" spans="1:5">
      <c r="A229" s="94">
        <v>226</v>
      </c>
      <c r="B229" s="74"/>
      <c r="C229" s="74" t="s">
        <v>10</v>
      </c>
      <c r="D229" s="74" t="s">
        <v>207</v>
      </c>
      <c r="E229" s="74">
        <v>24301172035</v>
      </c>
    </row>
    <row r="230" s="84" customFormat="1" ht="20.1" customHeight="1" spans="1:5">
      <c r="A230" s="94">
        <v>227</v>
      </c>
      <c r="B230" s="74"/>
      <c r="C230" s="74" t="s">
        <v>10</v>
      </c>
      <c r="D230" s="74" t="s">
        <v>208</v>
      </c>
      <c r="E230" s="74">
        <v>24301172017</v>
      </c>
    </row>
    <row r="231" s="84" customFormat="1" ht="20.1" customHeight="1" spans="1:5">
      <c r="A231" s="94">
        <v>228</v>
      </c>
      <c r="B231" s="74"/>
      <c r="C231" s="74" t="s">
        <v>13</v>
      </c>
      <c r="D231" s="74" t="s">
        <v>209</v>
      </c>
      <c r="E231" s="74">
        <v>24301172013</v>
      </c>
    </row>
    <row r="232" s="84" customFormat="1" ht="20.1" customHeight="1" spans="1:5">
      <c r="A232" s="94">
        <v>229</v>
      </c>
      <c r="B232" s="74"/>
      <c r="C232" s="74" t="s">
        <v>13</v>
      </c>
      <c r="D232" s="74" t="s">
        <v>210</v>
      </c>
      <c r="E232" s="74">
        <v>24301172008</v>
      </c>
    </row>
    <row r="233" s="84" customFormat="1" ht="20.1" customHeight="1" spans="1:5">
      <c r="A233" s="94">
        <v>230</v>
      </c>
      <c r="B233" s="74"/>
      <c r="C233" s="74" t="s">
        <v>13</v>
      </c>
      <c r="D233" s="74" t="s">
        <v>211</v>
      </c>
      <c r="E233" s="74">
        <v>24301172002</v>
      </c>
    </row>
    <row r="234" s="84" customFormat="1" ht="20.1" customHeight="1" spans="1:5">
      <c r="A234" s="94">
        <v>231</v>
      </c>
      <c r="B234" s="74"/>
      <c r="C234" s="74" t="s">
        <v>17</v>
      </c>
      <c r="D234" s="74" t="s">
        <v>205</v>
      </c>
      <c r="E234" s="74">
        <v>24301172018</v>
      </c>
    </row>
    <row r="235" s="84" customFormat="1" ht="20.1" customHeight="1" spans="1:5">
      <c r="A235" s="94">
        <v>232</v>
      </c>
      <c r="B235" s="74"/>
      <c r="C235" s="74" t="s">
        <v>17</v>
      </c>
      <c r="D235" s="74" t="s">
        <v>206</v>
      </c>
      <c r="E235" s="74">
        <v>24301172007</v>
      </c>
    </row>
    <row r="236" s="84" customFormat="1" ht="20.1" customHeight="1" spans="1:5">
      <c r="A236" s="94">
        <v>233</v>
      </c>
      <c r="B236" s="74"/>
      <c r="C236" s="74" t="s">
        <v>17</v>
      </c>
      <c r="D236" s="74" t="s">
        <v>212</v>
      </c>
      <c r="E236" s="74">
        <v>24301172016</v>
      </c>
    </row>
    <row r="237" s="84" customFormat="1" ht="20.1" customHeight="1" spans="1:5">
      <c r="A237" s="94">
        <v>234</v>
      </c>
      <c r="B237" s="74"/>
      <c r="C237" s="74" t="s">
        <v>17</v>
      </c>
      <c r="D237" s="74" t="s">
        <v>210</v>
      </c>
      <c r="E237" s="74">
        <v>24301172008</v>
      </c>
    </row>
    <row r="238" s="84" customFormat="1" ht="20.1" customHeight="1" spans="1:5">
      <c r="A238" s="94">
        <v>235</v>
      </c>
      <c r="B238" s="74"/>
      <c r="C238" s="74" t="s">
        <v>20</v>
      </c>
      <c r="D238" s="74" t="s">
        <v>211</v>
      </c>
      <c r="E238" s="74">
        <v>24301172002</v>
      </c>
    </row>
    <row r="239" s="83" customFormat="1" customHeight="1" spans="1:5">
      <c r="A239" s="94">
        <v>236</v>
      </c>
      <c r="B239" s="74" t="s">
        <v>213</v>
      </c>
      <c r="C239" s="74" t="s">
        <v>22</v>
      </c>
      <c r="D239" s="74" t="s">
        <v>214</v>
      </c>
      <c r="E239" s="119" t="s">
        <v>215</v>
      </c>
    </row>
    <row r="240" s="83" customFormat="1" customHeight="1" spans="1:5">
      <c r="A240" s="94">
        <v>237</v>
      </c>
      <c r="B240" s="74"/>
      <c r="C240" s="74" t="s">
        <v>8</v>
      </c>
      <c r="D240" s="74" t="s">
        <v>216</v>
      </c>
      <c r="E240" s="119" t="s">
        <v>217</v>
      </c>
    </row>
    <row r="241" s="83" customFormat="1" customHeight="1" spans="1:5">
      <c r="A241" s="94">
        <v>238</v>
      </c>
      <c r="B241" s="74"/>
      <c r="C241" s="74" t="s">
        <v>10</v>
      </c>
      <c r="D241" s="74" t="s">
        <v>218</v>
      </c>
      <c r="E241" s="119" t="s">
        <v>219</v>
      </c>
    </row>
    <row r="242" s="83" customFormat="1" customHeight="1" spans="1:5">
      <c r="A242" s="94">
        <v>239</v>
      </c>
      <c r="B242" s="74"/>
      <c r="C242" s="74" t="s">
        <v>10</v>
      </c>
      <c r="D242" s="74" t="s">
        <v>220</v>
      </c>
      <c r="E242" s="119" t="s">
        <v>221</v>
      </c>
    </row>
    <row r="243" s="83" customFormat="1" customHeight="1" spans="1:5">
      <c r="A243" s="94">
        <v>240</v>
      </c>
      <c r="B243" s="74"/>
      <c r="C243" s="74" t="s">
        <v>13</v>
      </c>
      <c r="D243" s="74" t="s">
        <v>222</v>
      </c>
      <c r="E243" s="119" t="s">
        <v>223</v>
      </c>
    </row>
    <row r="244" s="83" customFormat="1" customHeight="1" spans="1:5">
      <c r="A244" s="94">
        <v>241</v>
      </c>
      <c r="B244" s="74"/>
      <c r="C244" s="74" t="s">
        <v>13</v>
      </c>
      <c r="D244" s="74" t="s">
        <v>224</v>
      </c>
      <c r="E244" s="119" t="s">
        <v>225</v>
      </c>
    </row>
    <row r="245" s="83" customFormat="1" customHeight="1" spans="1:5">
      <c r="A245" s="94">
        <v>242</v>
      </c>
      <c r="B245" s="74"/>
      <c r="C245" s="74" t="s">
        <v>17</v>
      </c>
      <c r="D245" s="74" t="s">
        <v>218</v>
      </c>
      <c r="E245" s="119" t="s">
        <v>219</v>
      </c>
    </row>
    <row r="246" s="83" customFormat="1" customHeight="1" spans="1:5">
      <c r="A246" s="94">
        <v>243</v>
      </c>
      <c r="B246" s="74"/>
      <c r="C246" s="74" t="s">
        <v>17</v>
      </c>
      <c r="D246" s="74" t="s">
        <v>220</v>
      </c>
      <c r="E246" s="119" t="s">
        <v>221</v>
      </c>
    </row>
    <row r="247" s="83" customFormat="1" customHeight="1" spans="1:5">
      <c r="A247" s="94">
        <v>244</v>
      </c>
      <c r="B247" s="74"/>
      <c r="C247" s="74" t="s">
        <v>17</v>
      </c>
      <c r="D247" s="74" t="s">
        <v>222</v>
      </c>
      <c r="E247" s="119" t="s">
        <v>223</v>
      </c>
    </row>
    <row r="248" s="83" customFormat="1" customHeight="1" spans="1:5">
      <c r="A248" s="94">
        <v>245</v>
      </c>
      <c r="B248" s="74"/>
      <c r="C248" s="74" t="s">
        <v>20</v>
      </c>
      <c r="D248" s="74" t="s">
        <v>218</v>
      </c>
      <c r="E248" s="119" t="s">
        <v>219</v>
      </c>
    </row>
    <row r="249" s="84" customFormat="1" ht="19.5" customHeight="1" spans="1:5">
      <c r="A249" s="94">
        <v>246</v>
      </c>
      <c r="B249" s="74" t="s">
        <v>226</v>
      </c>
      <c r="C249" s="74" t="s">
        <v>22</v>
      </c>
      <c r="D249" s="105" t="s">
        <v>227</v>
      </c>
      <c r="E249" s="111">
        <v>24301202001</v>
      </c>
    </row>
    <row r="250" s="84" customFormat="1" ht="19.5" customHeight="1" spans="1:5">
      <c r="A250" s="94">
        <v>247</v>
      </c>
      <c r="B250" s="74"/>
      <c r="C250" s="74" t="s">
        <v>8</v>
      </c>
      <c r="D250" s="105" t="s">
        <v>228</v>
      </c>
      <c r="E250" s="111">
        <v>24311011020</v>
      </c>
    </row>
    <row r="251" s="84" customFormat="1" ht="19.5" customHeight="1" spans="1:5">
      <c r="A251" s="94">
        <v>248</v>
      </c>
      <c r="B251" s="74"/>
      <c r="C251" s="74" t="s">
        <v>10</v>
      </c>
      <c r="D251" s="105" t="s">
        <v>229</v>
      </c>
      <c r="E251" s="111">
        <v>24309012027</v>
      </c>
    </row>
    <row r="252" s="84" customFormat="1" ht="19.5" customHeight="1" spans="1:5">
      <c r="A252" s="94">
        <v>249</v>
      </c>
      <c r="B252" s="74"/>
      <c r="C252" s="74" t="s">
        <v>10</v>
      </c>
      <c r="D252" s="105" t="s">
        <v>230</v>
      </c>
      <c r="E252" s="111">
        <v>24307031021</v>
      </c>
    </row>
    <row r="253" s="85" customFormat="1" ht="19.5" customHeight="1" spans="1:5">
      <c r="A253" s="94">
        <v>250</v>
      </c>
      <c r="B253" s="74"/>
      <c r="C253" s="74" t="s">
        <v>13</v>
      </c>
      <c r="D253" s="105" t="s">
        <v>231</v>
      </c>
      <c r="E253" s="111">
        <v>23304011013</v>
      </c>
    </row>
    <row r="254" s="85" customFormat="1" ht="19.5" customHeight="1" spans="1:5">
      <c r="A254" s="94">
        <v>251</v>
      </c>
      <c r="B254" s="74"/>
      <c r="C254" s="74" t="s">
        <v>13</v>
      </c>
      <c r="D254" s="105" t="s">
        <v>232</v>
      </c>
      <c r="E254" s="111">
        <v>24301202035</v>
      </c>
    </row>
    <row r="255" s="85" customFormat="1" ht="19.5" customHeight="1" spans="1:5">
      <c r="A255" s="94">
        <v>252</v>
      </c>
      <c r="B255" s="74"/>
      <c r="C255" s="74" t="s">
        <v>17</v>
      </c>
      <c r="D255" s="105" t="s">
        <v>227</v>
      </c>
      <c r="E255" s="111">
        <v>24301202001</v>
      </c>
    </row>
    <row r="256" s="85" customFormat="1" ht="19.5" customHeight="1" spans="1:5">
      <c r="A256" s="94">
        <v>253</v>
      </c>
      <c r="B256" s="74"/>
      <c r="C256" s="74" t="s">
        <v>17</v>
      </c>
      <c r="D256" s="105" t="s">
        <v>229</v>
      </c>
      <c r="E256" s="111">
        <v>24309012027</v>
      </c>
    </row>
    <row r="257" s="85" customFormat="1" ht="19.5" customHeight="1" spans="1:5">
      <c r="A257" s="94">
        <v>254</v>
      </c>
      <c r="B257" s="74"/>
      <c r="C257" s="74" t="s">
        <v>17</v>
      </c>
      <c r="D257" s="105" t="s">
        <v>230</v>
      </c>
      <c r="E257" s="111">
        <v>24307031021</v>
      </c>
    </row>
    <row r="258" s="85" customFormat="1" ht="19.5" customHeight="1" spans="1:5">
      <c r="A258" s="94">
        <v>255</v>
      </c>
      <c r="B258" s="74"/>
      <c r="C258" s="74" t="s">
        <v>20</v>
      </c>
      <c r="D258" s="105" t="s">
        <v>228</v>
      </c>
      <c r="E258" s="111">
        <v>24311011020</v>
      </c>
    </row>
    <row r="259" s="84" customFormat="1" ht="19.5" customHeight="1" spans="1:5">
      <c r="A259" s="94">
        <v>256</v>
      </c>
      <c r="B259" s="74" t="s">
        <v>233</v>
      </c>
      <c r="C259" s="74" t="s">
        <v>22</v>
      </c>
      <c r="D259" s="74" t="s">
        <v>234</v>
      </c>
      <c r="E259" s="74">
        <v>24301111019</v>
      </c>
    </row>
    <row r="260" s="84" customFormat="1" ht="19.5" customHeight="1" spans="1:5">
      <c r="A260" s="94">
        <v>257</v>
      </c>
      <c r="B260" s="74"/>
      <c r="C260" s="74" t="s">
        <v>8</v>
      </c>
      <c r="D260" s="74" t="s">
        <v>235</v>
      </c>
      <c r="E260" s="74">
        <v>24303012004</v>
      </c>
    </row>
    <row r="261" s="84" customFormat="1" ht="19.5" customHeight="1" spans="1:5">
      <c r="A261" s="94">
        <v>258</v>
      </c>
      <c r="B261" s="74"/>
      <c r="C261" s="74" t="s">
        <v>8</v>
      </c>
      <c r="D261" s="74" t="s">
        <v>236</v>
      </c>
      <c r="E261" s="74">
        <v>24303011001</v>
      </c>
    </row>
    <row r="262" s="84" customFormat="1" ht="19.5" customHeight="1" spans="1:5">
      <c r="A262" s="94">
        <v>259</v>
      </c>
      <c r="B262" s="74"/>
      <c r="C262" s="74" t="s">
        <v>10</v>
      </c>
      <c r="D262" s="74" t="s">
        <v>237</v>
      </c>
      <c r="E262" s="74">
        <v>24301111026</v>
      </c>
    </row>
    <row r="263" s="85" customFormat="1" ht="19.5" customHeight="1" spans="1:5">
      <c r="A263" s="94">
        <v>260</v>
      </c>
      <c r="B263" s="74"/>
      <c r="C263" s="74" t="s">
        <v>10</v>
      </c>
      <c r="D263" s="74" t="s">
        <v>238</v>
      </c>
      <c r="E263" s="74">
        <v>24303131018</v>
      </c>
    </row>
    <row r="264" s="85" customFormat="1" ht="19.5" customHeight="1" spans="1:5">
      <c r="A264" s="94">
        <v>261</v>
      </c>
      <c r="B264" s="74"/>
      <c r="C264" s="74" t="s">
        <v>13</v>
      </c>
      <c r="D264" s="74" t="s">
        <v>239</v>
      </c>
      <c r="E264" s="74">
        <v>24304013012</v>
      </c>
    </row>
    <row r="265" s="85" customFormat="1" ht="19.5" customHeight="1" spans="1:5">
      <c r="A265" s="94">
        <v>262</v>
      </c>
      <c r="B265" s="74"/>
      <c r="C265" s="74" t="s">
        <v>13</v>
      </c>
      <c r="D265" s="74" t="s">
        <v>240</v>
      </c>
      <c r="E265" s="74">
        <v>24301111031</v>
      </c>
    </row>
    <row r="266" s="85" customFormat="1" ht="19.5" customHeight="1" spans="1:5">
      <c r="A266" s="94">
        <v>263</v>
      </c>
      <c r="B266" s="74"/>
      <c r="C266" s="74" t="s">
        <v>13</v>
      </c>
      <c r="D266" s="74" t="s">
        <v>241</v>
      </c>
      <c r="E266" s="74">
        <v>24301111003</v>
      </c>
    </row>
    <row r="267" s="85" customFormat="1" ht="19.5" customHeight="1" spans="1:5">
      <c r="A267" s="94">
        <v>264</v>
      </c>
      <c r="B267" s="74"/>
      <c r="C267" s="74" t="s">
        <v>17</v>
      </c>
      <c r="D267" s="74" t="s">
        <v>240</v>
      </c>
      <c r="E267" s="74">
        <v>24301111031</v>
      </c>
    </row>
    <row r="268" s="85" customFormat="1" ht="19.5" customHeight="1" spans="1:5">
      <c r="A268" s="94">
        <v>265</v>
      </c>
      <c r="B268" s="74"/>
      <c r="C268" s="74" t="s">
        <v>17</v>
      </c>
      <c r="D268" s="74" t="s">
        <v>234</v>
      </c>
      <c r="E268" s="74">
        <v>24301111019</v>
      </c>
    </row>
    <row r="269" s="85" customFormat="1" ht="19.5" customHeight="1" spans="1:5">
      <c r="A269" s="94">
        <v>266</v>
      </c>
      <c r="B269" s="74"/>
      <c r="C269" s="74" t="s">
        <v>17</v>
      </c>
      <c r="D269" s="74" t="s">
        <v>235</v>
      </c>
      <c r="E269" s="74">
        <v>24303012004</v>
      </c>
    </row>
    <row r="270" s="85" customFormat="1" ht="19.5" customHeight="1" spans="1:5">
      <c r="A270" s="94">
        <v>267</v>
      </c>
      <c r="B270" s="74"/>
      <c r="C270" s="74" t="s">
        <v>17</v>
      </c>
      <c r="D270" s="74" t="s">
        <v>241</v>
      </c>
      <c r="E270" s="74">
        <v>24301111003</v>
      </c>
    </row>
    <row r="271" s="85" customFormat="1" ht="19.5" customHeight="1" spans="1:5">
      <c r="A271" s="94">
        <v>268</v>
      </c>
      <c r="B271" s="74"/>
      <c r="C271" s="74" t="s">
        <v>20</v>
      </c>
      <c r="D271" s="74" t="s">
        <v>234</v>
      </c>
      <c r="E271" s="74">
        <v>24301111019</v>
      </c>
    </row>
    <row r="272" s="86" customFormat="1" ht="19.5" customHeight="1" spans="1:5">
      <c r="A272" s="94">
        <v>269</v>
      </c>
      <c r="B272" s="74" t="s">
        <v>242</v>
      </c>
      <c r="C272" s="74" t="s">
        <v>22</v>
      </c>
      <c r="D272" s="112" t="s">
        <v>243</v>
      </c>
      <c r="E272" s="112">
        <v>24301112021</v>
      </c>
    </row>
    <row r="273" s="86" customFormat="1" ht="19.5" customHeight="1" spans="1:5">
      <c r="A273" s="94">
        <v>270</v>
      </c>
      <c r="B273" s="74"/>
      <c r="C273" s="74" t="s">
        <v>8</v>
      </c>
      <c r="D273" s="112" t="s">
        <v>244</v>
      </c>
      <c r="E273" s="112">
        <v>24301112024</v>
      </c>
    </row>
    <row r="274" s="86" customFormat="1" ht="19.5" customHeight="1" spans="1:5">
      <c r="A274" s="94">
        <v>271</v>
      </c>
      <c r="B274" s="74"/>
      <c r="C274" s="74" t="s">
        <v>8</v>
      </c>
      <c r="D274" s="112" t="s">
        <v>245</v>
      </c>
      <c r="E274" s="112">
        <v>24301112013</v>
      </c>
    </row>
    <row r="275" s="86" customFormat="1" ht="19.5" customHeight="1" spans="1:5">
      <c r="A275" s="94">
        <v>272</v>
      </c>
      <c r="B275" s="74"/>
      <c r="C275" s="74" t="s">
        <v>10</v>
      </c>
      <c r="D275" s="112" t="s">
        <v>246</v>
      </c>
      <c r="E275" s="112">
        <v>24306033016</v>
      </c>
    </row>
    <row r="276" s="87" customFormat="1" ht="19.5" customHeight="1" spans="1:5">
      <c r="A276" s="94">
        <v>273</v>
      </c>
      <c r="B276" s="74"/>
      <c r="C276" s="74" t="s">
        <v>10</v>
      </c>
      <c r="D276" s="112" t="s">
        <v>247</v>
      </c>
      <c r="E276" s="112">
        <v>24301112009</v>
      </c>
    </row>
    <row r="277" s="87" customFormat="1" ht="19.5" customHeight="1" spans="1:5">
      <c r="A277" s="94">
        <v>274</v>
      </c>
      <c r="B277" s="74"/>
      <c r="C277" s="74" t="s">
        <v>13</v>
      </c>
      <c r="D277" s="112" t="s">
        <v>248</v>
      </c>
      <c r="E277" s="112">
        <v>24301112026</v>
      </c>
    </row>
    <row r="278" s="87" customFormat="1" ht="19.5" customHeight="1" spans="1:5">
      <c r="A278" s="94">
        <v>275</v>
      </c>
      <c r="B278" s="74"/>
      <c r="C278" s="74" t="s">
        <v>13</v>
      </c>
      <c r="D278" s="112" t="s">
        <v>249</v>
      </c>
      <c r="E278" s="112">
        <v>24301112033</v>
      </c>
    </row>
    <row r="279" s="87" customFormat="1" ht="19.5" customHeight="1" spans="1:5">
      <c r="A279" s="94">
        <v>276</v>
      </c>
      <c r="B279" s="74"/>
      <c r="C279" s="74" t="s">
        <v>13</v>
      </c>
      <c r="D279" s="112" t="s">
        <v>250</v>
      </c>
      <c r="E279" s="112">
        <v>24301112028</v>
      </c>
    </row>
    <row r="280" s="87" customFormat="1" ht="19.5" customHeight="1" spans="1:5">
      <c r="A280" s="94">
        <v>277</v>
      </c>
      <c r="B280" s="74"/>
      <c r="C280" s="74" t="s">
        <v>17</v>
      </c>
      <c r="D280" s="106" t="s">
        <v>251</v>
      </c>
      <c r="E280" s="106">
        <v>24301112021</v>
      </c>
    </row>
    <row r="281" s="87" customFormat="1" ht="19.5" customHeight="1" spans="1:5">
      <c r="A281" s="94">
        <v>278</v>
      </c>
      <c r="B281" s="74"/>
      <c r="C281" s="74" t="s">
        <v>17</v>
      </c>
      <c r="D281" s="106" t="s">
        <v>252</v>
      </c>
      <c r="E281" s="106">
        <v>24301112024</v>
      </c>
    </row>
    <row r="282" s="87" customFormat="1" ht="19.5" customHeight="1" spans="1:5">
      <c r="A282" s="94">
        <v>279</v>
      </c>
      <c r="B282" s="74"/>
      <c r="C282" s="74" t="s">
        <v>17</v>
      </c>
      <c r="D282" s="106" t="s">
        <v>253</v>
      </c>
      <c r="E282" s="106">
        <v>24306033016</v>
      </c>
    </row>
    <row r="283" s="87" customFormat="1" ht="19.5" customHeight="1" spans="1:5">
      <c r="A283" s="94">
        <v>280</v>
      </c>
      <c r="B283" s="74"/>
      <c r="C283" s="74" t="s">
        <v>17</v>
      </c>
      <c r="D283" s="74" t="s">
        <v>254</v>
      </c>
      <c r="E283" s="74">
        <v>24301112009</v>
      </c>
    </row>
    <row r="284" s="87" customFormat="1" ht="19.5" customHeight="1" spans="1:5">
      <c r="A284" s="94">
        <v>281</v>
      </c>
      <c r="B284" s="74"/>
      <c r="C284" s="74" t="s">
        <v>20</v>
      </c>
      <c r="D284" s="74" t="s">
        <v>255</v>
      </c>
      <c r="E284" s="74">
        <v>24301112033</v>
      </c>
    </row>
    <row r="285" s="86" customFormat="1" ht="19.5" customHeight="1" spans="1:5">
      <c r="A285" s="94">
        <v>282</v>
      </c>
      <c r="B285" s="113" t="s">
        <v>256</v>
      </c>
      <c r="C285" s="74" t="s">
        <v>8</v>
      </c>
      <c r="D285" s="74" t="s">
        <v>257</v>
      </c>
      <c r="E285" s="74">
        <v>24301113029</v>
      </c>
    </row>
    <row r="286" s="86" customFormat="1" ht="19.5" customHeight="1" spans="1:5">
      <c r="A286" s="94">
        <v>283</v>
      </c>
      <c r="B286" s="114"/>
      <c r="C286" s="74" t="s">
        <v>8</v>
      </c>
      <c r="D286" s="74" t="s">
        <v>258</v>
      </c>
      <c r="E286" s="74">
        <v>24301113026</v>
      </c>
    </row>
    <row r="287" s="86" customFormat="1" ht="19.5" customHeight="1" spans="1:5">
      <c r="A287" s="94">
        <v>284</v>
      </c>
      <c r="B287" s="114"/>
      <c r="C287" s="74" t="s">
        <v>10</v>
      </c>
      <c r="D287" s="74" t="s">
        <v>259</v>
      </c>
      <c r="E287" s="74">
        <v>24301113007</v>
      </c>
    </row>
    <row r="288" s="86" customFormat="1" ht="19.5" customHeight="1" spans="1:5">
      <c r="A288" s="94">
        <v>285</v>
      </c>
      <c r="B288" s="114"/>
      <c r="C288" s="74" t="s">
        <v>10</v>
      </c>
      <c r="D288" s="74" t="s">
        <v>260</v>
      </c>
      <c r="E288" s="74">
        <v>24301113001</v>
      </c>
    </row>
    <row r="289" s="86" customFormat="1" ht="19.5" customHeight="1" spans="1:5">
      <c r="A289" s="94">
        <v>286</v>
      </c>
      <c r="B289" s="114"/>
      <c r="C289" s="74" t="s">
        <v>13</v>
      </c>
      <c r="D289" s="74" t="s">
        <v>261</v>
      </c>
      <c r="E289" s="74">
        <v>24301113027</v>
      </c>
    </row>
    <row r="290" s="87" customFormat="1" ht="19.5" customHeight="1" spans="1:5">
      <c r="A290" s="94">
        <v>287</v>
      </c>
      <c r="B290" s="114"/>
      <c r="C290" s="74" t="s">
        <v>13</v>
      </c>
      <c r="D290" s="74" t="s">
        <v>262</v>
      </c>
      <c r="E290" s="74">
        <v>24301113030</v>
      </c>
    </row>
    <row r="291" s="87" customFormat="1" ht="19.5" customHeight="1" spans="1:5">
      <c r="A291" s="94">
        <v>288</v>
      </c>
      <c r="B291" s="114"/>
      <c r="C291" s="74" t="s">
        <v>13</v>
      </c>
      <c r="D291" s="74" t="s">
        <v>263</v>
      </c>
      <c r="E291" s="74">
        <v>24301113010</v>
      </c>
    </row>
    <row r="292" s="87" customFormat="1" ht="19.5" customHeight="1" spans="1:5">
      <c r="A292" s="94">
        <v>289</v>
      </c>
      <c r="B292" s="114"/>
      <c r="C292" s="74" t="s">
        <v>17</v>
      </c>
      <c r="D292" s="74" t="s">
        <v>257</v>
      </c>
      <c r="E292" s="74">
        <v>24301113029</v>
      </c>
    </row>
    <row r="293" s="87" customFormat="1" ht="19.5" customHeight="1" spans="1:5">
      <c r="A293" s="94">
        <v>290</v>
      </c>
      <c r="B293" s="114"/>
      <c r="C293" s="74" t="s">
        <v>17</v>
      </c>
      <c r="D293" s="74" t="s">
        <v>258</v>
      </c>
      <c r="E293" s="74">
        <v>24301113026</v>
      </c>
    </row>
    <row r="294" s="87" customFormat="1" ht="19.5" customHeight="1" spans="1:5">
      <c r="A294" s="94">
        <v>291</v>
      </c>
      <c r="B294" s="114"/>
      <c r="C294" s="74" t="s">
        <v>17</v>
      </c>
      <c r="D294" s="74" t="s">
        <v>259</v>
      </c>
      <c r="E294" s="74">
        <v>24301113007</v>
      </c>
    </row>
    <row r="295" s="87" customFormat="1" ht="15.75" spans="1:5">
      <c r="A295" s="94">
        <v>292</v>
      </c>
      <c r="B295" s="114"/>
      <c r="C295" s="74" t="s">
        <v>17</v>
      </c>
      <c r="D295" s="74" t="s">
        <v>260</v>
      </c>
      <c r="E295" s="74">
        <v>24301113001</v>
      </c>
    </row>
    <row r="296" s="87" customFormat="1" ht="15.75" spans="1:5">
      <c r="A296" s="94">
        <v>293</v>
      </c>
      <c r="B296" s="115"/>
      <c r="C296" s="74" t="s">
        <v>20</v>
      </c>
      <c r="D296" s="74" t="s">
        <v>257</v>
      </c>
      <c r="E296" s="74">
        <v>24301113029</v>
      </c>
    </row>
    <row r="297" s="88" customFormat="1" ht="20.15" customHeight="1" spans="1:5">
      <c r="A297" s="94">
        <v>294</v>
      </c>
      <c r="B297" s="116" t="s">
        <v>264</v>
      </c>
      <c r="C297" s="97" t="s">
        <v>265</v>
      </c>
      <c r="D297" s="97" t="s">
        <v>266</v>
      </c>
      <c r="E297" s="97">
        <v>24301201033</v>
      </c>
    </row>
    <row r="298" s="88" customFormat="1" ht="20.15" customHeight="1" spans="1:5">
      <c r="A298" s="94">
        <v>295</v>
      </c>
      <c r="B298" s="117"/>
      <c r="C298" s="118" t="s">
        <v>267</v>
      </c>
      <c r="D298" s="118" t="s">
        <v>268</v>
      </c>
      <c r="E298" s="118">
        <v>24301201032</v>
      </c>
    </row>
    <row r="299" s="88" customFormat="1" ht="20.15" customHeight="1" spans="1:5">
      <c r="A299" s="94">
        <v>296</v>
      </c>
      <c r="B299" s="117"/>
      <c r="C299" s="97" t="s">
        <v>267</v>
      </c>
      <c r="D299" s="97" t="s">
        <v>269</v>
      </c>
      <c r="E299" s="97">
        <v>24301201017</v>
      </c>
    </row>
    <row r="300" s="88" customFormat="1" ht="20.15" customHeight="1" spans="1:5">
      <c r="A300" s="94">
        <v>297</v>
      </c>
      <c r="B300" s="117"/>
      <c r="C300" s="97" t="s">
        <v>270</v>
      </c>
      <c r="D300" s="97" t="s">
        <v>271</v>
      </c>
      <c r="E300" s="97">
        <v>24301201001</v>
      </c>
    </row>
    <row r="301" s="88" customFormat="1" ht="20.15" customHeight="1" spans="1:5">
      <c r="A301" s="94">
        <v>298</v>
      </c>
      <c r="B301" s="117"/>
      <c r="C301" s="97" t="s">
        <v>270</v>
      </c>
      <c r="D301" s="97" t="s">
        <v>272</v>
      </c>
      <c r="E301" s="97">
        <v>24301201012</v>
      </c>
    </row>
    <row r="302" s="88" customFormat="1" ht="20.15" customHeight="1" spans="1:5">
      <c r="A302" s="94">
        <v>299</v>
      </c>
      <c r="B302" s="117"/>
      <c r="C302" s="97" t="s">
        <v>270</v>
      </c>
      <c r="D302" s="97" t="s">
        <v>273</v>
      </c>
      <c r="E302" s="97">
        <v>24301201029</v>
      </c>
    </row>
    <row r="303" s="88" customFormat="1" ht="20.15" customHeight="1" spans="1:5">
      <c r="A303" s="94">
        <v>300</v>
      </c>
      <c r="B303" s="117"/>
      <c r="C303" s="97" t="s">
        <v>18</v>
      </c>
      <c r="D303" s="97" t="s">
        <v>266</v>
      </c>
      <c r="E303" s="97">
        <v>24301201033</v>
      </c>
    </row>
    <row r="304" s="88" customFormat="1" ht="20.15" customHeight="1" spans="1:5">
      <c r="A304" s="94">
        <v>301</v>
      </c>
      <c r="B304" s="117"/>
      <c r="C304" s="97" t="s">
        <v>18</v>
      </c>
      <c r="D304" s="97" t="s">
        <v>272</v>
      </c>
      <c r="E304" s="97">
        <v>24301201012</v>
      </c>
    </row>
    <row r="305" s="88" customFormat="1" ht="20.15" customHeight="1" spans="1:5">
      <c r="A305" s="94">
        <v>302</v>
      </c>
      <c r="B305" s="117"/>
      <c r="C305" s="97" t="s">
        <v>18</v>
      </c>
      <c r="D305" s="97" t="s">
        <v>273</v>
      </c>
      <c r="E305" s="97">
        <v>24301201029</v>
      </c>
    </row>
    <row r="306" s="88" customFormat="1" ht="20.15" customHeight="1" spans="1:5">
      <c r="A306" s="94">
        <v>303</v>
      </c>
      <c r="B306" s="118"/>
      <c r="C306" s="97" t="s">
        <v>274</v>
      </c>
      <c r="D306" s="97" t="s">
        <v>272</v>
      </c>
      <c r="E306" s="97">
        <v>24301201012</v>
      </c>
    </row>
    <row r="307" s="86" customFormat="1" ht="19" customHeight="1" spans="1:5">
      <c r="A307" s="94">
        <v>304</v>
      </c>
      <c r="B307" s="97" t="s">
        <v>275</v>
      </c>
      <c r="C307" s="97" t="s">
        <v>276</v>
      </c>
      <c r="D307" s="97" t="s">
        <v>277</v>
      </c>
      <c r="E307" s="97">
        <v>24301202017</v>
      </c>
    </row>
    <row r="308" s="86" customFormat="1" ht="19" customHeight="1" spans="1:5">
      <c r="A308" s="94">
        <v>305</v>
      </c>
      <c r="B308" s="97"/>
      <c r="C308" s="97" t="s">
        <v>265</v>
      </c>
      <c r="D308" s="97" t="s">
        <v>278</v>
      </c>
      <c r="E308" s="97">
        <v>24301202021</v>
      </c>
    </row>
    <row r="309" s="86" customFormat="1" ht="19" customHeight="1" spans="1:5">
      <c r="A309" s="94">
        <v>306</v>
      </c>
      <c r="B309" s="97"/>
      <c r="C309" s="97" t="s">
        <v>267</v>
      </c>
      <c r="D309" s="97" t="s">
        <v>279</v>
      </c>
      <c r="E309" s="97">
        <v>24301202032</v>
      </c>
    </row>
    <row r="310" s="86" customFormat="1" ht="19" customHeight="1" spans="1:5">
      <c r="A310" s="94">
        <v>307</v>
      </c>
      <c r="B310" s="97"/>
      <c r="C310" s="97" t="s">
        <v>267</v>
      </c>
      <c r="D310" s="97" t="s">
        <v>280</v>
      </c>
      <c r="E310" s="97">
        <v>24301202006</v>
      </c>
    </row>
    <row r="311" s="86" customFormat="1" ht="19" customHeight="1" spans="1:5">
      <c r="A311" s="94">
        <v>308</v>
      </c>
      <c r="B311" s="97"/>
      <c r="C311" s="97" t="s">
        <v>270</v>
      </c>
      <c r="D311" s="97" t="s">
        <v>281</v>
      </c>
      <c r="E311" s="97">
        <v>24301202020</v>
      </c>
    </row>
    <row r="312" s="86" customFormat="1" ht="19" customHeight="1" spans="1:5">
      <c r="A312" s="94">
        <v>309</v>
      </c>
      <c r="B312" s="97"/>
      <c r="C312" s="97" t="s">
        <v>270</v>
      </c>
      <c r="D312" s="97" t="s">
        <v>282</v>
      </c>
      <c r="E312" s="97">
        <v>24301202025</v>
      </c>
    </row>
    <row r="313" s="86" customFormat="1" ht="19" customHeight="1" spans="1:5">
      <c r="A313" s="94">
        <v>310</v>
      </c>
      <c r="B313" s="97"/>
      <c r="C313" s="97" t="s">
        <v>270</v>
      </c>
      <c r="D313" s="97" t="s">
        <v>283</v>
      </c>
      <c r="E313" s="97">
        <v>24301202010</v>
      </c>
    </row>
    <row r="314" s="86" customFormat="1" ht="19" customHeight="1" spans="1:5">
      <c r="A314" s="94">
        <v>311</v>
      </c>
      <c r="B314" s="97"/>
      <c r="C314" s="97" t="s">
        <v>18</v>
      </c>
      <c r="D314" s="97" t="s">
        <v>277</v>
      </c>
      <c r="E314" s="97">
        <v>24301202017</v>
      </c>
    </row>
    <row r="315" s="86" customFormat="1" ht="19" customHeight="1" spans="1:5">
      <c r="A315" s="94">
        <v>312</v>
      </c>
      <c r="B315" s="97"/>
      <c r="C315" s="97" t="s">
        <v>18</v>
      </c>
      <c r="D315" s="97" t="s">
        <v>280</v>
      </c>
      <c r="E315" s="97">
        <v>24301202006</v>
      </c>
    </row>
    <row r="316" s="86" customFormat="1" ht="19" customHeight="1" spans="1:5">
      <c r="A316" s="94">
        <v>313</v>
      </c>
      <c r="B316" s="97"/>
      <c r="C316" s="97" t="s">
        <v>18</v>
      </c>
      <c r="D316" s="97" t="s">
        <v>278</v>
      </c>
      <c r="E316" s="97">
        <v>24301202021</v>
      </c>
    </row>
    <row r="317" s="86" customFormat="1" ht="19" customHeight="1" spans="1:5">
      <c r="A317" s="94">
        <v>314</v>
      </c>
      <c r="B317" s="97"/>
      <c r="C317" s="97" t="s">
        <v>274</v>
      </c>
      <c r="D317" s="97" t="s">
        <v>284</v>
      </c>
      <c r="E317" s="97">
        <v>24301202008</v>
      </c>
    </row>
    <row r="318" s="86" customFormat="1" ht="19.5" customHeight="1" spans="1:5">
      <c r="A318" s="94">
        <v>315</v>
      </c>
      <c r="B318" s="74" t="s">
        <v>285</v>
      </c>
      <c r="C318" s="74" t="s">
        <v>286</v>
      </c>
      <c r="D318" s="74" t="s">
        <v>133</v>
      </c>
      <c r="E318" s="74">
        <v>23301171001</v>
      </c>
    </row>
    <row r="319" s="86" customFormat="1" ht="19.5" customHeight="1" spans="1:5">
      <c r="A319" s="94">
        <v>316</v>
      </c>
      <c r="B319" s="74" t="s">
        <v>285</v>
      </c>
      <c r="C319" s="74" t="s">
        <v>286</v>
      </c>
      <c r="D319" s="74" t="s">
        <v>287</v>
      </c>
      <c r="E319" s="74">
        <v>23301171030</v>
      </c>
    </row>
    <row r="320" s="86" customFormat="1" ht="19.5" customHeight="1" spans="1:5">
      <c r="A320" s="94">
        <v>317</v>
      </c>
      <c r="B320" s="74" t="s">
        <v>285</v>
      </c>
      <c r="C320" s="74" t="s">
        <v>286</v>
      </c>
      <c r="D320" s="74" t="s">
        <v>288</v>
      </c>
      <c r="E320" s="74">
        <v>23301171031</v>
      </c>
    </row>
    <row r="321" s="86" customFormat="1" ht="19.5" customHeight="1" spans="1:5">
      <c r="A321" s="94">
        <v>318</v>
      </c>
      <c r="B321" s="74" t="s">
        <v>289</v>
      </c>
      <c r="C321" s="74" t="s">
        <v>286</v>
      </c>
      <c r="D321" s="74" t="s">
        <v>290</v>
      </c>
      <c r="E321" s="74">
        <v>24301111030</v>
      </c>
    </row>
    <row r="322" s="87" customFormat="1" ht="19.5" customHeight="1" spans="1:5">
      <c r="A322" s="94">
        <v>319</v>
      </c>
      <c r="B322" s="74" t="s">
        <v>291</v>
      </c>
      <c r="C322" s="74" t="s">
        <v>286</v>
      </c>
      <c r="D322" s="74" t="s">
        <v>193</v>
      </c>
      <c r="E322" s="74">
        <v>24301212035</v>
      </c>
    </row>
    <row r="323" s="87" customFormat="1" ht="19.5" customHeight="1" spans="1:5">
      <c r="A323" s="94">
        <v>320</v>
      </c>
      <c r="B323" s="74" t="s">
        <v>292</v>
      </c>
      <c r="C323" s="74" t="s">
        <v>286</v>
      </c>
      <c r="D323" s="74" t="s">
        <v>207</v>
      </c>
      <c r="E323" s="74">
        <v>24301172035</v>
      </c>
    </row>
  </sheetData>
  <mergeCells count="31">
    <mergeCell ref="A1:E1"/>
    <mergeCell ref="A2:E2"/>
    <mergeCell ref="B4:B13"/>
    <mergeCell ref="B14:B24"/>
    <mergeCell ref="B25:B28"/>
    <mergeCell ref="B29:B38"/>
    <mergeCell ref="B39:B51"/>
    <mergeCell ref="B52:B63"/>
    <mergeCell ref="B64:B73"/>
    <mergeCell ref="B74:B86"/>
    <mergeCell ref="B87:B96"/>
    <mergeCell ref="B97:B106"/>
    <mergeCell ref="B107:B119"/>
    <mergeCell ref="B120:B129"/>
    <mergeCell ref="B130:B133"/>
    <mergeCell ref="B134:B145"/>
    <mergeCell ref="B146:B156"/>
    <mergeCell ref="B157:B167"/>
    <mergeCell ref="B168:B179"/>
    <mergeCell ref="B180:B190"/>
    <mergeCell ref="B191:B203"/>
    <mergeCell ref="B204:B213"/>
    <mergeCell ref="B214:B226"/>
    <mergeCell ref="B227:B238"/>
    <mergeCell ref="B239:B248"/>
    <mergeCell ref="B249:B258"/>
    <mergeCell ref="B259:B271"/>
    <mergeCell ref="B272:B284"/>
    <mergeCell ref="B285:B296"/>
    <mergeCell ref="B297:B306"/>
    <mergeCell ref="B307:B317"/>
  </mergeCells>
  <dataValidations count="1">
    <dataValidation type="list" allowBlank="1" showInputMessage="1" showErrorMessage="1" sqref="C168 C4:C13 C29:C38 C42:C46 C64:C86 C97:C119 C146:C156 C164:C166 C175:C177 C187:C189 C191:C202 C204:C270 C272:C284 C318:C323">
      <formula1>"特等奖学金,一等奖学金,二等奖学金,三等奖学金,“三好学生”,班级优干,院学生会优干"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94"/>
  <sheetViews>
    <sheetView zoomScale="70" zoomScaleNormal="70" topLeftCell="A53" workbookViewId="0">
      <selection activeCell="N68" sqref="N68"/>
    </sheetView>
  </sheetViews>
  <sheetFormatPr defaultColWidth="7.13333333333333" defaultRowHeight="13.5"/>
  <cols>
    <col min="1" max="1" width="7.13333333333333" style="8" customWidth="1"/>
    <col min="2" max="2" width="12.8833333333333" style="8" customWidth="1"/>
    <col min="3" max="12" width="7.13333333333333" style="37" customWidth="1"/>
    <col min="13" max="13" width="9.88333333333333" style="8" customWidth="1"/>
    <col min="14" max="14" width="14.1333333333333" style="8" customWidth="1"/>
    <col min="15" max="25" width="7.13333333333333" style="8" customWidth="1"/>
    <col min="26" max="26" width="15.35" style="8" customWidth="1"/>
    <col min="27" max="16384" width="7.13333333333333" style="8" customWidth="1"/>
  </cols>
  <sheetData>
    <row r="1" s="8" customFormat="1" ht="39.95" customHeight="1" spans="1:31">
      <c r="A1" s="38" t="s">
        <v>293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71"/>
      <c r="AB1" s="71"/>
      <c r="AC1" s="71"/>
      <c r="AD1" s="71"/>
      <c r="AE1" s="71"/>
    </row>
    <row r="2" s="8" customFormat="1" ht="39.95" customHeight="1" spans="1:40">
      <c r="A2" s="39" t="s">
        <v>294</v>
      </c>
      <c r="B2" s="39"/>
      <c r="C2" s="40"/>
      <c r="D2" s="40"/>
      <c r="E2" s="40"/>
      <c r="F2" s="40"/>
      <c r="G2" s="40"/>
      <c r="H2" s="40"/>
      <c r="I2" s="40"/>
      <c r="J2" s="40"/>
      <c r="K2" s="40"/>
      <c r="L2" s="40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72"/>
      <c r="AB2" s="72"/>
      <c r="AC2" s="72"/>
      <c r="AD2" s="72"/>
      <c r="AE2" s="72"/>
      <c r="AF2" s="73"/>
      <c r="AG2" s="73"/>
      <c r="AH2" s="73"/>
      <c r="AI2" s="73"/>
      <c r="AJ2" s="73"/>
      <c r="AK2" s="73"/>
      <c r="AL2" s="73"/>
      <c r="AM2" s="73"/>
      <c r="AN2" s="73"/>
    </row>
    <row r="3" s="8" customFormat="1" ht="162" customHeight="1" spans="1:26">
      <c r="A3" s="41" t="s">
        <v>295</v>
      </c>
      <c r="B3" s="41" t="s">
        <v>296</v>
      </c>
      <c r="C3" s="41" t="s">
        <v>297</v>
      </c>
      <c r="D3" s="41" t="s">
        <v>298</v>
      </c>
      <c r="E3" s="41" t="s">
        <v>299</v>
      </c>
      <c r="F3" s="41"/>
      <c r="G3" s="41" t="s">
        <v>300</v>
      </c>
      <c r="H3" s="41"/>
      <c r="I3" s="41" t="s">
        <v>301</v>
      </c>
      <c r="J3" s="41"/>
      <c r="K3" s="54" t="s">
        <v>302</v>
      </c>
      <c r="L3" s="55"/>
      <c r="M3" s="41" t="s">
        <v>303</v>
      </c>
      <c r="N3" s="41" t="s">
        <v>304</v>
      </c>
      <c r="O3" s="41" t="s">
        <v>305</v>
      </c>
      <c r="P3" s="41" t="s">
        <v>306</v>
      </c>
      <c r="Q3" s="41" t="s">
        <v>307</v>
      </c>
      <c r="R3" s="41" t="s">
        <v>308</v>
      </c>
      <c r="S3" s="41" t="s">
        <v>309</v>
      </c>
      <c r="T3" s="41" t="s">
        <v>310</v>
      </c>
      <c r="U3" s="41" t="s">
        <v>311</v>
      </c>
      <c r="V3" s="41" t="s">
        <v>312</v>
      </c>
      <c r="W3" s="41" t="s">
        <v>313</v>
      </c>
      <c r="X3" s="69" t="s">
        <v>314</v>
      </c>
      <c r="Y3" s="41" t="s">
        <v>315</v>
      </c>
      <c r="Z3" s="41" t="s">
        <v>316</v>
      </c>
    </row>
    <row r="4" s="8" customFormat="1" ht="61" customHeight="1" spans="1:26">
      <c r="A4" s="41"/>
      <c r="B4" s="41"/>
      <c r="C4" s="41"/>
      <c r="D4" s="41"/>
      <c r="E4" s="41" t="s">
        <v>317</v>
      </c>
      <c r="F4" s="42" t="s">
        <v>318</v>
      </c>
      <c r="G4" s="41" t="s">
        <v>317</v>
      </c>
      <c r="H4" s="42" t="s">
        <v>318</v>
      </c>
      <c r="I4" s="41" t="s">
        <v>317</v>
      </c>
      <c r="J4" s="42" t="s">
        <v>318</v>
      </c>
      <c r="K4" s="41" t="s">
        <v>317</v>
      </c>
      <c r="L4" s="42" t="s">
        <v>318</v>
      </c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70"/>
      <c r="Y4" s="41"/>
      <c r="Z4" s="41"/>
    </row>
    <row r="5" s="8" customFormat="1" ht="39" customHeight="1" spans="1:26">
      <c r="A5" s="43">
        <v>1</v>
      </c>
      <c r="B5" s="4" t="s">
        <v>319</v>
      </c>
      <c r="C5" s="6">
        <v>35</v>
      </c>
      <c r="D5" s="6">
        <v>1</v>
      </c>
      <c r="E5" s="6">
        <v>1</v>
      </c>
      <c r="F5" s="44" t="str">
        <f>IF(E5&lt;=ROUND(C5*0.04,0),"正确","错误")</f>
        <v>正确</v>
      </c>
      <c r="G5" s="6">
        <v>2</v>
      </c>
      <c r="H5" s="44" t="str">
        <f>IF(G5&lt;=ROUND(C5*0.06,0),"正确","错误")</f>
        <v>正确</v>
      </c>
      <c r="I5" s="4">
        <v>4</v>
      </c>
      <c r="J5" s="5" t="str">
        <f>IF(I5&lt;=ROUND(C5*0.1,0),"正确","错误")</f>
        <v>正确</v>
      </c>
      <c r="K5" s="4">
        <f>E5+G5+I5</f>
        <v>7</v>
      </c>
      <c r="L5" s="56" t="str">
        <f>IF(K5&lt;=C5*0.2,"正确","错误")</f>
        <v>正确</v>
      </c>
      <c r="M5" s="57" t="s">
        <v>320</v>
      </c>
      <c r="N5" s="6">
        <v>24301211022</v>
      </c>
      <c r="O5" s="4" t="s">
        <v>321</v>
      </c>
      <c r="P5" s="6">
        <v>1</v>
      </c>
      <c r="Q5" s="6">
        <v>0</v>
      </c>
      <c r="R5" s="6" t="s">
        <v>322</v>
      </c>
      <c r="S5" s="6" t="s">
        <v>322</v>
      </c>
      <c r="T5" s="6" t="s">
        <v>322</v>
      </c>
      <c r="U5" s="6" t="s">
        <v>322</v>
      </c>
      <c r="V5" s="6" t="s">
        <v>322</v>
      </c>
      <c r="W5" s="6" t="s">
        <v>322</v>
      </c>
      <c r="X5" s="5" t="str">
        <f t="shared" ref="X5:X29" si="0">IF(OR(O5="特等",O5="一等"),IF(AND(Q5=0,COUNTIF(R5:W5,"否")=6),"正确","错误"),IF(COUNTIF(R5:W5,"否")=6,"正确","错误"))</f>
        <v>正确</v>
      </c>
      <c r="Y5" s="6" t="s">
        <v>323</v>
      </c>
      <c r="Z5" s="6"/>
    </row>
    <row r="6" s="8" customFormat="1" ht="39" customHeight="1" spans="1:26">
      <c r="A6" s="45">
        <v>2</v>
      </c>
      <c r="B6" s="4"/>
      <c r="C6" s="6"/>
      <c r="D6" s="6"/>
      <c r="E6" s="6"/>
      <c r="F6" s="44"/>
      <c r="G6" s="6"/>
      <c r="H6" s="44"/>
      <c r="I6" s="4"/>
      <c r="J6" s="5"/>
      <c r="K6" s="4"/>
      <c r="L6" s="56"/>
      <c r="M6" s="58" t="s">
        <v>324</v>
      </c>
      <c r="N6" s="4">
        <v>24301211028</v>
      </c>
      <c r="O6" s="4" t="s">
        <v>325</v>
      </c>
      <c r="P6" s="4">
        <v>3</v>
      </c>
      <c r="Q6" s="4">
        <v>0</v>
      </c>
      <c r="R6" s="4" t="s">
        <v>322</v>
      </c>
      <c r="S6" s="4" t="s">
        <v>322</v>
      </c>
      <c r="T6" s="4" t="s">
        <v>322</v>
      </c>
      <c r="U6" s="4" t="s">
        <v>322</v>
      </c>
      <c r="V6" s="4" t="s">
        <v>322</v>
      </c>
      <c r="W6" s="4" t="s">
        <v>322</v>
      </c>
      <c r="X6" s="5" t="str">
        <f t="shared" si="0"/>
        <v>正确</v>
      </c>
      <c r="Y6" s="6" t="s">
        <v>323</v>
      </c>
      <c r="Z6" s="4" t="s">
        <v>326</v>
      </c>
    </row>
    <row r="7" s="8" customFormat="1" ht="39" customHeight="1" spans="1:26">
      <c r="A7" s="43">
        <v>3</v>
      </c>
      <c r="B7" s="4"/>
      <c r="C7" s="6"/>
      <c r="D7" s="6"/>
      <c r="E7" s="6"/>
      <c r="F7" s="44"/>
      <c r="G7" s="6"/>
      <c r="H7" s="44"/>
      <c r="I7" s="4"/>
      <c r="J7" s="5"/>
      <c r="K7" s="4"/>
      <c r="L7" s="56"/>
      <c r="M7" s="58" t="s">
        <v>327</v>
      </c>
      <c r="N7" s="4">
        <v>24301211004</v>
      </c>
      <c r="O7" s="4" t="s">
        <v>328</v>
      </c>
      <c r="P7" s="4">
        <v>4</v>
      </c>
      <c r="Q7" s="4">
        <v>0</v>
      </c>
      <c r="R7" s="4" t="s">
        <v>322</v>
      </c>
      <c r="S7" s="4" t="s">
        <v>322</v>
      </c>
      <c r="T7" s="4" t="s">
        <v>322</v>
      </c>
      <c r="U7" s="4" t="s">
        <v>322</v>
      </c>
      <c r="V7" s="4" t="s">
        <v>322</v>
      </c>
      <c r="W7" s="4" t="s">
        <v>322</v>
      </c>
      <c r="X7" s="5" t="str">
        <f t="shared" si="0"/>
        <v>正确</v>
      </c>
      <c r="Y7" s="6" t="s">
        <v>323</v>
      </c>
      <c r="Z7" s="4"/>
    </row>
    <row r="8" s="8" customFormat="1" ht="39" customHeight="1" spans="1:26">
      <c r="A8" s="45">
        <v>4</v>
      </c>
      <c r="B8" s="4"/>
      <c r="C8" s="6"/>
      <c r="D8" s="6"/>
      <c r="E8" s="6"/>
      <c r="F8" s="44"/>
      <c r="G8" s="6"/>
      <c r="H8" s="44"/>
      <c r="I8" s="4"/>
      <c r="J8" s="5"/>
      <c r="K8" s="4"/>
      <c r="L8" s="56"/>
      <c r="M8" s="58" t="s">
        <v>329</v>
      </c>
      <c r="N8" s="4">
        <v>24301211007</v>
      </c>
      <c r="O8" s="4" t="s">
        <v>328</v>
      </c>
      <c r="P8" s="4">
        <v>5</v>
      </c>
      <c r="Q8" s="4">
        <v>0</v>
      </c>
      <c r="R8" s="4" t="s">
        <v>322</v>
      </c>
      <c r="S8" s="4" t="s">
        <v>322</v>
      </c>
      <c r="T8" s="4" t="s">
        <v>322</v>
      </c>
      <c r="U8" s="4" t="s">
        <v>322</v>
      </c>
      <c r="V8" s="4" t="s">
        <v>322</v>
      </c>
      <c r="W8" s="4" t="s">
        <v>322</v>
      </c>
      <c r="X8" s="5" t="str">
        <f t="shared" si="0"/>
        <v>正确</v>
      </c>
      <c r="Y8" s="6" t="s">
        <v>323</v>
      </c>
      <c r="Z8" s="4"/>
    </row>
    <row r="9" s="8" customFormat="1" ht="39" customHeight="1" spans="1:26">
      <c r="A9" s="43">
        <v>5</v>
      </c>
      <c r="B9" s="4"/>
      <c r="C9" s="6"/>
      <c r="D9" s="6"/>
      <c r="E9" s="6"/>
      <c r="F9" s="44"/>
      <c r="G9" s="6"/>
      <c r="H9" s="44"/>
      <c r="I9" s="4"/>
      <c r="J9" s="5"/>
      <c r="K9" s="4"/>
      <c r="L9" s="56"/>
      <c r="M9" s="58" t="s">
        <v>330</v>
      </c>
      <c r="N9" s="4">
        <v>24301211023</v>
      </c>
      <c r="O9" s="4" t="s">
        <v>331</v>
      </c>
      <c r="P9" s="4">
        <v>6</v>
      </c>
      <c r="Q9" s="4">
        <v>0</v>
      </c>
      <c r="R9" s="4" t="s">
        <v>322</v>
      </c>
      <c r="S9" s="4" t="s">
        <v>322</v>
      </c>
      <c r="T9" s="4" t="s">
        <v>322</v>
      </c>
      <c r="U9" s="4" t="s">
        <v>322</v>
      </c>
      <c r="V9" s="4" t="s">
        <v>322</v>
      </c>
      <c r="W9" s="4" t="s">
        <v>322</v>
      </c>
      <c r="X9" s="5" t="str">
        <f t="shared" si="0"/>
        <v>正确</v>
      </c>
      <c r="Y9" s="6" t="s">
        <v>323</v>
      </c>
      <c r="Z9" s="4"/>
    </row>
    <row r="10" s="8" customFormat="1" ht="39" customHeight="1" spans="1:26">
      <c r="A10" s="45">
        <v>6</v>
      </c>
      <c r="B10" s="4"/>
      <c r="C10" s="6"/>
      <c r="D10" s="6"/>
      <c r="E10" s="6"/>
      <c r="F10" s="44"/>
      <c r="G10" s="6"/>
      <c r="H10" s="44"/>
      <c r="I10" s="4"/>
      <c r="J10" s="5"/>
      <c r="K10" s="4"/>
      <c r="L10" s="56"/>
      <c r="M10" s="58" t="s">
        <v>332</v>
      </c>
      <c r="N10" s="4">
        <v>24301211019</v>
      </c>
      <c r="O10" s="4" t="s">
        <v>331</v>
      </c>
      <c r="P10" s="4">
        <v>7</v>
      </c>
      <c r="Q10" s="4">
        <v>1</v>
      </c>
      <c r="R10" s="4" t="s">
        <v>322</v>
      </c>
      <c r="S10" s="4" t="s">
        <v>322</v>
      </c>
      <c r="T10" s="4" t="s">
        <v>322</v>
      </c>
      <c r="U10" s="4" t="s">
        <v>322</v>
      </c>
      <c r="V10" s="4" t="s">
        <v>322</v>
      </c>
      <c r="W10" s="4" t="s">
        <v>322</v>
      </c>
      <c r="X10" s="5" t="str">
        <f t="shared" si="0"/>
        <v>正确</v>
      </c>
      <c r="Y10" s="6" t="s">
        <v>323</v>
      </c>
      <c r="Z10" s="4"/>
    </row>
    <row r="11" s="8" customFormat="1" ht="39" customHeight="1" spans="1:26">
      <c r="A11" s="43">
        <v>7</v>
      </c>
      <c r="B11" s="4"/>
      <c r="C11" s="6"/>
      <c r="D11" s="6"/>
      <c r="E11" s="6"/>
      <c r="F11" s="44"/>
      <c r="G11" s="6"/>
      <c r="H11" s="44"/>
      <c r="I11" s="4"/>
      <c r="J11" s="5"/>
      <c r="K11" s="4"/>
      <c r="L11" s="56"/>
      <c r="M11" s="58" t="s">
        <v>333</v>
      </c>
      <c r="N11" s="4">
        <v>24301211029</v>
      </c>
      <c r="O11" s="4" t="s">
        <v>331</v>
      </c>
      <c r="P11" s="4">
        <v>8</v>
      </c>
      <c r="Q11" s="4">
        <v>0</v>
      </c>
      <c r="R11" s="4" t="s">
        <v>322</v>
      </c>
      <c r="S11" s="4" t="s">
        <v>322</v>
      </c>
      <c r="T11" s="4" t="s">
        <v>322</v>
      </c>
      <c r="U11" s="4" t="s">
        <v>322</v>
      </c>
      <c r="V11" s="4" t="s">
        <v>322</v>
      </c>
      <c r="W11" s="4" t="s">
        <v>322</v>
      </c>
      <c r="X11" s="5" t="str">
        <f t="shared" si="0"/>
        <v>正确</v>
      </c>
      <c r="Y11" s="6" t="s">
        <v>323</v>
      </c>
      <c r="Z11" s="4"/>
    </row>
    <row r="12" s="8" customFormat="1" ht="39" customHeight="1" spans="1:26">
      <c r="A12" s="45">
        <v>8</v>
      </c>
      <c r="B12" s="4"/>
      <c r="C12" s="6"/>
      <c r="D12" s="6"/>
      <c r="E12" s="6"/>
      <c r="F12" s="44"/>
      <c r="G12" s="6"/>
      <c r="H12" s="44"/>
      <c r="I12" s="4"/>
      <c r="J12" s="5"/>
      <c r="K12" s="4"/>
      <c r="L12" s="56"/>
      <c r="M12" s="58" t="s">
        <v>334</v>
      </c>
      <c r="N12" s="4">
        <v>24301211027</v>
      </c>
      <c r="O12" s="4" t="s">
        <v>331</v>
      </c>
      <c r="P12" s="4">
        <v>8</v>
      </c>
      <c r="Q12" s="4">
        <v>1</v>
      </c>
      <c r="R12" s="4" t="s">
        <v>322</v>
      </c>
      <c r="S12" s="4" t="s">
        <v>322</v>
      </c>
      <c r="T12" s="4" t="s">
        <v>322</v>
      </c>
      <c r="U12" s="4" t="s">
        <v>322</v>
      </c>
      <c r="V12" s="4" t="s">
        <v>322</v>
      </c>
      <c r="W12" s="4" t="s">
        <v>322</v>
      </c>
      <c r="X12" s="5" t="str">
        <f t="shared" si="0"/>
        <v>正确</v>
      </c>
      <c r="Y12" s="6" t="s">
        <v>323</v>
      </c>
      <c r="Z12" s="4"/>
    </row>
    <row r="13" s="8" customFormat="1" ht="39" customHeight="1" spans="1:26">
      <c r="A13" s="43">
        <v>9</v>
      </c>
      <c r="B13" s="34" t="s">
        <v>335</v>
      </c>
      <c r="C13" s="14">
        <v>33</v>
      </c>
      <c r="D13" s="14">
        <v>0</v>
      </c>
      <c r="E13" s="14">
        <v>1</v>
      </c>
      <c r="F13" s="46" t="str">
        <f>IF(E13&lt;=ROUND(C13*0.04,0),"正确","错误")</f>
        <v>正确</v>
      </c>
      <c r="G13" s="14">
        <v>2</v>
      </c>
      <c r="H13" s="46" t="str">
        <f>IF(G13&lt;=ROUND(C13*0.06,0),"正确","错误")</f>
        <v>正确</v>
      </c>
      <c r="I13" s="34">
        <v>3</v>
      </c>
      <c r="J13" s="59" t="str">
        <f>IF(I13&lt;=ROUND(C13*0.1,0),"正确","错误")</f>
        <v>正确</v>
      </c>
      <c r="K13" s="34">
        <f>E13+G13+I13</f>
        <v>6</v>
      </c>
      <c r="L13" s="59" t="str">
        <f>IF(K13&lt;=ROUND(C13*0.2,0),"正确","错误")</f>
        <v>正确</v>
      </c>
      <c r="M13" s="6" t="s">
        <v>336</v>
      </c>
      <c r="N13" s="6">
        <v>24301212024</v>
      </c>
      <c r="O13" s="4" t="s">
        <v>325</v>
      </c>
      <c r="P13" s="6">
        <v>2</v>
      </c>
      <c r="Q13" s="6">
        <v>0</v>
      </c>
      <c r="R13" s="6" t="s">
        <v>322</v>
      </c>
      <c r="S13" s="6" t="s">
        <v>322</v>
      </c>
      <c r="T13" s="6" t="s">
        <v>322</v>
      </c>
      <c r="U13" s="6" t="s">
        <v>322</v>
      </c>
      <c r="V13" s="6" t="s">
        <v>322</v>
      </c>
      <c r="W13" s="6" t="s">
        <v>322</v>
      </c>
      <c r="X13" s="5" t="str">
        <f t="shared" si="0"/>
        <v>正确</v>
      </c>
      <c r="Y13" s="6" t="s">
        <v>323</v>
      </c>
      <c r="Z13" s="4" t="s">
        <v>337</v>
      </c>
    </row>
    <row r="14" s="8" customFormat="1" ht="39" customHeight="1" spans="1:26">
      <c r="A14" s="45">
        <v>10</v>
      </c>
      <c r="B14" s="35"/>
      <c r="C14" s="15"/>
      <c r="D14" s="15"/>
      <c r="E14" s="15"/>
      <c r="F14" s="47"/>
      <c r="G14" s="15"/>
      <c r="H14" s="47"/>
      <c r="I14" s="35"/>
      <c r="J14" s="60"/>
      <c r="K14" s="35"/>
      <c r="L14" s="60"/>
      <c r="M14" s="4" t="s">
        <v>338</v>
      </c>
      <c r="N14" s="4">
        <v>24301212002</v>
      </c>
      <c r="O14" s="4" t="s">
        <v>328</v>
      </c>
      <c r="P14" s="4">
        <v>3</v>
      </c>
      <c r="Q14" s="4">
        <v>0</v>
      </c>
      <c r="R14" s="4" t="s">
        <v>322</v>
      </c>
      <c r="S14" s="4" t="s">
        <v>322</v>
      </c>
      <c r="T14" s="4" t="s">
        <v>322</v>
      </c>
      <c r="U14" s="4" t="s">
        <v>322</v>
      </c>
      <c r="V14" s="4" t="s">
        <v>322</v>
      </c>
      <c r="W14" s="4" t="s">
        <v>322</v>
      </c>
      <c r="X14" s="5" t="str">
        <f t="shared" si="0"/>
        <v>正确</v>
      </c>
      <c r="Y14" s="4" t="s">
        <v>323</v>
      </c>
      <c r="Z14" s="4"/>
    </row>
    <row r="15" s="8" customFormat="1" ht="39" customHeight="1" spans="1:26">
      <c r="A15" s="43">
        <v>11</v>
      </c>
      <c r="B15" s="35"/>
      <c r="C15" s="15"/>
      <c r="D15" s="15"/>
      <c r="E15" s="15"/>
      <c r="F15" s="47"/>
      <c r="G15" s="15"/>
      <c r="H15" s="47"/>
      <c r="I15" s="35"/>
      <c r="J15" s="60"/>
      <c r="K15" s="35"/>
      <c r="L15" s="60"/>
      <c r="M15" s="4" t="s">
        <v>339</v>
      </c>
      <c r="N15" s="4">
        <v>24301212020</v>
      </c>
      <c r="O15" s="4" t="s">
        <v>328</v>
      </c>
      <c r="P15" s="4">
        <v>4</v>
      </c>
      <c r="Q15" s="4">
        <v>0</v>
      </c>
      <c r="R15" s="4" t="s">
        <v>322</v>
      </c>
      <c r="S15" s="4" t="s">
        <v>322</v>
      </c>
      <c r="T15" s="4" t="s">
        <v>322</v>
      </c>
      <c r="U15" s="4" t="s">
        <v>322</v>
      </c>
      <c r="V15" s="4" t="s">
        <v>322</v>
      </c>
      <c r="W15" s="4" t="s">
        <v>322</v>
      </c>
      <c r="X15" s="5" t="str">
        <f t="shared" si="0"/>
        <v>正确</v>
      </c>
      <c r="Y15" s="4" t="s">
        <v>323</v>
      </c>
      <c r="Z15" s="4"/>
    </row>
    <row r="16" s="8" customFormat="1" ht="39" customHeight="1" spans="1:26">
      <c r="A16" s="45">
        <v>12</v>
      </c>
      <c r="B16" s="35"/>
      <c r="C16" s="15"/>
      <c r="D16" s="15"/>
      <c r="E16" s="15"/>
      <c r="F16" s="47"/>
      <c r="G16" s="15"/>
      <c r="H16" s="47"/>
      <c r="I16" s="35"/>
      <c r="J16" s="60"/>
      <c r="K16" s="35"/>
      <c r="L16" s="60"/>
      <c r="M16" s="4" t="s">
        <v>340</v>
      </c>
      <c r="N16" s="4">
        <v>24301212029</v>
      </c>
      <c r="O16" s="4" t="s">
        <v>331</v>
      </c>
      <c r="P16" s="4">
        <v>5</v>
      </c>
      <c r="Q16" s="4">
        <v>0</v>
      </c>
      <c r="R16" s="4" t="s">
        <v>322</v>
      </c>
      <c r="S16" s="4" t="s">
        <v>322</v>
      </c>
      <c r="T16" s="4" t="s">
        <v>322</v>
      </c>
      <c r="U16" s="4" t="s">
        <v>322</v>
      </c>
      <c r="V16" s="4" t="s">
        <v>322</v>
      </c>
      <c r="W16" s="4" t="s">
        <v>322</v>
      </c>
      <c r="X16" s="5" t="str">
        <f t="shared" si="0"/>
        <v>正确</v>
      </c>
      <c r="Y16" s="4" t="s">
        <v>323</v>
      </c>
      <c r="Z16" s="4"/>
    </row>
    <row r="17" s="8" customFormat="1" ht="39" customHeight="1" spans="1:26">
      <c r="A17" s="43">
        <v>13</v>
      </c>
      <c r="B17" s="35"/>
      <c r="C17" s="15"/>
      <c r="D17" s="15"/>
      <c r="E17" s="15"/>
      <c r="F17" s="47"/>
      <c r="G17" s="15"/>
      <c r="H17" s="47"/>
      <c r="I17" s="35"/>
      <c r="J17" s="60"/>
      <c r="K17" s="35"/>
      <c r="L17" s="60"/>
      <c r="M17" s="4" t="s">
        <v>341</v>
      </c>
      <c r="N17" s="4">
        <v>24301212012</v>
      </c>
      <c r="O17" s="4" t="s">
        <v>331</v>
      </c>
      <c r="P17" s="4">
        <v>7</v>
      </c>
      <c r="Q17" s="4">
        <v>1</v>
      </c>
      <c r="R17" s="4" t="s">
        <v>322</v>
      </c>
      <c r="S17" s="4" t="s">
        <v>322</v>
      </c>
      <c r="T17" s="4" t="s">
        <v>322</v>
      </c>
      <c r="U17" s="4" t="s">
        <v>322</v>
      </c>
      <c r="V17" s="4" t="s">
        <v>322</v>
      </c>
      <c r="W17" s="4" t="s">
        <v>322</v>
      </c>
      <c r="X17" s="5" t="str">
        <f t="shared" si="0"/>
        <v>正确</v>
      </c>
      <c r="Y17" s="4" t="s">
        <v>323</v>
      </c>
      <c r="Z17" s="4" t="s">
        <v>342</v>
      </c>
    </row>
    <row r="18" s="8" customFormat="1" ht="39" customHeight="1" spans="1:26">
      <c r="A18" s="45">
        <v>14</v>
      </c>
      <c r="B18" s="35"/>
      <c r="C18" s="15"/>
      <c r="D18" s="15"/>
      <c r="E18" s="15"/>
      <c r="F18" s="47"/>
      <c r="G18" s="15"/>
      <c r="H18" s="47"/>
      <c r="I18" s="35"/>
      <c r="J18" s="60"/>
      <c r="K18" s="35"/>
      <c r="L18" s="60"/>
      <c r="M18" s="4" t="s">
        <v>343</v>
      </c>
      <c r="N18" s="4">
        <v>24301212035</v>
      </c>
      <c r="O18" s="4" t="s">
        <v>331</v>
      </c>
      <c r="P18" s="4">
        <v>8</v>
      </c>
      <c r="Q18" s="4">
        <v>0</v>
      </c>
      <c r="R18" s="4" t="s">
        <v>322</v>
      </c>
      <c r="S18" s="4" t="s">
        <v>322</v>
      </c>
      <c r="T18" s="4" t="s">
        <v>322</v>
      </c>
      <c r="U18" s="4" t="s">
        <v>322</v>
      </c>
      <c r="V18" s="4" t="s">
        <v>322</v>
      </c>
      <c r="W18" s="4" t="s">
        <v>322</v>
      </c>
      <c r="X18" s="5" t="str">
        <f t="shared" si="0"/>
        <v>正确</v>
      </c>
      <c r="Y18" s="4" t="s">
        <v>323</v>
      </c>
      <c r="Z18" s="4"/>
    </row>
    <row r="19" s="8" customFormat="1" ht="39" customHeight="1" spans="1:26">
      <c r="A19" s="43">
        <v>15</v>
      </c>
      <c r="B19" s="34" t="s">
        <v>344</v>
      </c>
      <c r="C19" s="14">
        <v>39</v>
      </c>
      <c r="D19" s="14">
        <v>1</v>
      </c>
      <c r="E19" s="14">
        <v>2</v>
      </c>
      <c r="F19" s="46" t="str">
        <f>IF(E19&lt;=ROUND(C19*0.04,0),"正确","错误")</f>
        <v>正确</v>
      </c>
      <c r="G19" s="14">
        <v>2</v>
      </c>
      <c r="H19" s="46" t="str">
        <f>IF(G19&lt;=ROUND(C19*0.06,0),"正确","错误")</f>
        <v>正确</v>
      </c>
      <c r="I19" s="34">
        <v>3</v>
      </c>
      <c r="J19" s="59" t="str">
        <f>IF(I19&lt;=ROUND(C19*0.1,0),"正确","错误")</f>
        <v>正确</v>
      </c>
      <c r="K19" s="34">
        <f>E19+G19+I19</f>
        <v>7</v>
      </c>
      <c r="L19" s="59" t="str">
        <f>IF(K19&lt;=ROUND(C19*0.2,0),"正确","错误")</f>
        <v>正确</v>
      </c>
      <c r="M19" s="6" t="s">
        <v>345</v>
      </c>
      <c r="N19" s="6">
        <v>24301171035</v>
      </c>
      <c r="O19" s="4" t="s">
        <v>321</v>
      </c>
      <c r="P19" s="6">
        <v>1</v>
      </c>
      <c r="Q19" s="6">
        <v>0</v>
      </c>
      <c r="R19" s="6" t="s">
        <v>322</v>
      </c>
      <c r="S19" s="6" t="s">
        <v>322</v>
      </c>
      <c r="T19" s="6" t="s">
        <v>322</v>
      </c>
      <c r="U19" s="6" t="s">
        <v>322</v>
      </c>
      <c r="V19" s="6" t="s">
        <v>322</v>
      </c>
      <c r="W19" s="6" t="s">
        <v>322</v>
      </c>
      <c r="X19" s="5" t="str">
        <f t="shared" si="0"/>
        <v>正确</v>
      </c>
      <c r="Y19" s="6" t="s">
        <v>323</v>
      </c>
      <c r="Z19" s="6"/>
    </row>
    <row r="20" s="8" customFormat="1" ht="39" customHeight="1" spans="1:26">
      <c r="A20" s="45">
        <v>16</v>
      </c>
      <c r="B20" s="35"/>
      <c r="C20" s="15"/>
      <c r="D20" s="15"/>
      <c r="E20" s="15"/>
      <c r="F20" s="47"/>
      <c r="G20" s="15"/>
      <c r="H20" s="47"/>
      <c r="I20" s="35"/>
      <c r="J20" s="60"/>
      <c r="K20" s="35"/>
      <c r="L20" s="60"/>
      <c r="M20" s="4" t="s">
        <v>346</v>
      </c>
      <c r="N20" s="4">
        <v>24301171001</v>
      </c>
      <c r="O20" s="4" t="s">
        <v>325</v>
      </c>
      <c r="P20" s="4">
        <v>2</v>
      </c>
      <c r="Q20" s="4">
        <v>0</v>
      </c>
      <c r="R20" s="6" t="s">
        <v>322</v>
      </c>
      <c r="S20" s="6" t="s">
        <v>322</v>
      </c>
      <c r="T20" s="6" t="s">
        <v>322</v>
      </c>
      <c r="U20" s="6" t="s">
        <v>322</v>
      </c>
      <c r="V20" s="6" t="s">
        <v>322</v>
      </c>
      <c r="W20" s="6" t="s">
        <v>322</v>
      </c>
      <c r="X20" s="5" t="str">
        <f t="shared" si="0"/>
        <v>正确</v>
      </c>
      <c r="Y20" s="6" t="s">
        <v>323</v>
      </c>
      <c r="Z20" s="4"/>
    </row>
    <row r="21" s="8" customFormat="1" ht="39" customHeight="1" spans="1:26">
      <c r="A21" s="43">
        <v>17</v>
      </c>
      <c r="B21" s="35"/>
      <c r="C21" s="15"/>
      <c r="D21" s="15"/>
      <c r="E21" s="15"/>
      <c r="F21" s="47"/>
      <c r="G21" s="15"/>
      <c r="H21" s="47"/>
      <c r="I21" s="35"/>
      <c r="J21" s="60"/>
      <c r="K21" s="35"/>
      <c r="L21" s="60"/>
      <c r="M21" s="4" t="s">
        <v>347</v>
      </c>
      <c r="N21" s="4">
        <v>24301171006</v>
      </c>
      <c r="O21" s="4" t="s">
        <v>325</v>
      </c>
      <c r="P21" s="4">
        <v>3</v>
      </c>
      <c r="Q21" s="4">
        <v>0</v>
      </c>
      <c r="R21" s="6" t="s">
        <v>322</v>
      </c>
      <c r="S21" s="6" t="s">
        <v>322</v>
      </c>
      <c r="T21" s="6" t="s">
        <v>322</v>
      </c>
      <c r="U21" s="6" t="s">
        <v>322</v>
      </c>
      <c r="V21" s="6" t="s">
        <v>322</v>
      </c>
      <c r="W21" s="6" t="s">
        <v>322</v>
      </c>
      <c r="X21" s="5" t="str">
        <f t="shared" si="0"/>
        <v>正确</v>
      </c>
      <c r="Y21" s="6" t="s">
        <v>323</v>
      </c>
      <c r="Z21" s="4"/>
    </row>
    <row r="22" s="8" customFormat="1" ht="39" customHeight="1" spans="1:26">
      <c r="A22" s="45">
        <v>18</v>
      </c>
      <c r="B22" s="35"/>
      <c r="C22" s="15"/>
      <c r="D22" s="15"/>
      <c r="E22" s="15"/>
      <c r="F22" s="47"/>
      <c r="G22" s="15"/>
      <c r="H22" s="47"/>
      <c r="I22" s="35"/>
      <c r="J22" s="60"/>
      <c r="K22" s="35"/>
      <c r="L22" s="60"/>
      <c r="M22" s="4" t="s">
        <v>348</v>
      </c>
      <c r="N22" s="4">
        <v>24301171013</v>
      </c>
      <c r="O22" s="4" t="s">
        <v>328</v>
      </c>
      <c r="P22" s="4">
        <v>4</v>
      </c>
      <c r="Q22" s="4">
        <v>0</v>
      </c>
      <c r="R22" s="6" t="s">
        <v>322</v>
      </c>
      <c r="S22" s="6" t="s">
        <v>322</v>
      </c>
      <c r="T22" s="6" t="s">
        <v>322</v>
      </c>
      <c r="U22" s="6" t="s">
        <v>322</v>
      </c>
      <c r="V22" s="6" t="s">
        <v>322</v>
      </c>
      <c r="W22" s="6" t="s">
        <v>322</v>
      </c>
      <c r="X22" s="5" t="str">
        <f t="shared" si="0"/>
        <v>正确</v>
      </c>
      <c r="Y22" s="6" t="s">
        <v>323</v>
      </c>
      <c r="Z22" s="4"/>
    </row>
    <row r="23" s="8" customFormat="1" ht="39" customHeight="1" spans="1:26">
      <c r="A23" s="43">
        <v>19</v>
      </c>
      <c r="B23" s="35"/>
      <c r="C23" s="15"/>
      <c r="D23" s="15"/>
      <c r="E23" s="15"/>
      <c r="F23" s="47"/>
      <c r="G23" s="15"/>
      <c r="H23" s="47"/>
      <c r="I23" s="35"/>
      <c r="J23" s="60"/>
      <c r="K23" s="35"/>
      <c r="L23" s="60"/>
      <c r="M23" s="4" t="s">
        <v>349</v>
      </c>
      <c r="N23" s="4">
        <v>24301171015</v>
      </c>
      <c r="O23" s="4" t="s">
        <v>328</v>
      </c>
      <c r="P23" s="4">
        <v>5</v>
      </c>
      <c r="Q23" s="4">
        <v>0</v>
      </c>
      <c r="R23" s="6" t="s">
        <v>322</v>
      </c>
      <c r="S23" s="6" t="s">
        <v>322</v>
      </c>
      <c r="T23" s="6" t="s">
        <v>322</v>
      </c>
      <c r="U23" s="6" t="s">
        <v>322</v>
      </c>
      <c r="V23" s="6" t="s">
        <v>322</v>
      </c>
      <c r="W23" s="6" t="s">
        <v>322</v>
      </c>
      <c r="X23" s="5" t="str">
        <f t="shared" si="0"/>
        <v>正确</v>
      </c>
      <c r="Y23" s="6" t="s">
        <v>323</v>
      </c>
      <c r="Z23" s="4"/>
    </row>
    <row r="24" s="8" customFormat="1" ht="39" customHeight="1" spans="1:26">
      <c r="A24" s="45">
        <v>20</v>
      </c>
      <c r="B24" s="35"/>
      <c r="C24" s="15"/>
      <c r="D24" s="15"/>
      <c r="E24" s="15"/>
      <c r="F24" s="47"/>
      <c r="G24" s="15"/>
      <c r="H24" s="47"/>
      <c r="I24" s="35"/>
      <c r="J24" s="60"/>
      <c r="K24" s="35"/>
      <c r="L24" s="60"/>
      <c r="M24" s="4" t="s">
        <v>350</v>
      </c>
      <c r="N24" s="4">
        <v>24301171009</v>
      </c>
      <c r="O24" s="4" t="s">
        <v>331</v>
      </c>
      <c r="P24" s="4">
        <v>6</v>
      </c>
      <c r="Q24" s="4">
        <v>1</v>
      </c>
      <c r="R24" s="6" t="s">
        <v>322</v>
      </c>
      <c r="S24" s="6" t="s">
        <v>322</v>
      </c>
      <c r="T24" s="6" t="s">
        <v>322</v>
      </c>
      <c r="U24" s="6" t="s">
        <v>322</v>
      </c>
      <c r="V24" s="6" t="s">
        <v>322</v>
      </c>
      <c r="W24" s="6" t="s">
        <v>322</v>
      </c>
      <c r="X24" s="5" t="str">
        <f t="shared" si="0"/>
        <v>正确</v>
      </c>
      <c r="Y24" s="6" t="s">
        <v>323</v>
      </c>
      <c r="Z24" s="4"/>
    </row>
    <row r="25" s="8" customFormat="1" ht="39" customHeight="1" spans="1:26">
      <c r="A25" s="43">
        <v>21</v>
      </c>
      <c r="B25" s="35"/>
      <c r="C25" s="15"/>
      <c r="D25" s="15"/>
      <c r="E25" s="15"/>
      <c r="F25" s="47"/>
      <c r="G25" s="15"/>
      <c r="H25" s="47"/>
      <c r="I25" s="35"/>
      <c r="J25" s="60"/>
      <c r="K25" s="35"/>
      <c r="L25" s="60"/>
      <c r="M25" s="4" t="s">
        <v>351</v>
      </c>
      <c r="N25" s="4">
        <v>24301171023</v>
      </c>
      <c r="O25" s="4" t="s">
        <v>331</v>
      </c>
      <c r="P25" s="4">
        <v>7</v>
      </c>
      <c r="Q25" s="4">
        <v>1</v>
      </c>
      <c r="R25" s="6" t="s">
        <v>322</v>
      </c>
      <c r="S25" s="6" t="s">
        <v>322</v>
      </c>
      <c r="T25" s="6" t="s">
        <v>322</v>
      </c>
      <c r="U25" s="6" t="s">
        <v>322</v>
      </c>
      <c r="V25" s="6" t="s">
        <v>322</v>
      </c>
      <c r="W25" s="6" t="s">
        <v>322</v>
      </c>
      <c r="X25" s="5" t="str">
        <f t="shared" si="0"/>
        <v>正确</v>
      </c>
      <c r="Y25" s="6" t="s">
        <v>323</v>
      </c>
      <c r="Z25" s="4"/>
    </row>
    <row r="26" s="8" customFormat="1" ht="39" customHeight="1" spans="1:26">
      <c r="A26" s="45">
        <v>22</v>
      </c>
      <c r="B26" s="35"/>
      <c r="C26" s="15"/>
      <c r="D26" s="15"/>
      <c r="E26" s="15"/>
      <c r="F26" s="47"/>
      <c r="G26" s="15"/>
      <c r="H26" s="47"/>
      <c r="I26" s="35"/>
      <c r="J26" s="60"/>
      <c r="K26" s="35"/>
      <c r="L26" s="60"/>
      <c r="M26" s="4" t="s">
        <v>352</v>
      </c>
      <c r="N26" s="4">
        <v>24301171011</v>
      </c>
      <c r="O26" s="4" t="s">
        <v>331</v>
      </c>
      <c r="P26" s="4">
        <v>8</v>
      </c>
      <c r="Q26" s="4">
        <v>1</v>
      </c>
      <c r="R26" s="6" t="s">
        <v>322</v>
      </c>
      <c r="S26" s="6" t="s">
        <v>322</v>
      </c>
      <c r="T26" s="6" t="s">
        <v>322</v>
      </c>
      <c r="U26" s="6" t="s">
        <v>322</v>
      </c>
      <c r="V26" s="6" t="s">
        <v>322</v>
      </c>
      <c r="W26" s="6" t="s">
        <v>322</v>
      </c>
      <c r="X26" s="5" t="str">
        <f t="shared" si="0"/>
        <v>正确</v>
      </c>
      <c r="Y26" s="6" t="s">
        <v>323</v>
      </c>
      <c r="Z26" s="4"/>
    </row>
    <row r="27" s="8" customFormat="1" ht="39" customHeight="1" spans="1:26">
      <c r="A27" s="43">
        <v>23</v>
      </c>
      <c r="B27" s="34" t="s">
        <v>353</v>
      </c>
      <c r="C27" s="14">
        <v>38</v>
      </c>
      <c r="D27" s="14">
        <v>0</v>
      </c>
      <c r="E27" s="14">
        <v>2</v>
      </c>
      <c r="F27" s="46" t="str">
        <f>IF(E27&lt;=ROUND(C27*0.04,0),"正确","错误")</f>
        <v>正确</v>
      </c>
      <c r="G27" s="14">
        <v>2</v>
      </c>
      <c r="H27" s="46" t="str">
        <f>IF(G27&lt;=ROUND(C27*0.06,0),"正确","错误")</f>
        <v>正确</v>
      </c>
      <c r="I27" s="34">
        <v>3</v>
      </c>
      <c r="J27" s="59" t="str">
        <f>IF(I27&lt;=ROUND(C27*0.1,0),"正确","错误")</f>
        <v>正确</v>
      </c>
      <c r="K27" s="34">
        <v>7</v>
      </c>
      <c r="L27" s="59" t="str">
        <f>IF(K27&lt;=C27*0.2,"正确","错误")</f>
        <v>正确</v>
      </c>
      <c r="M27" s="6" t="s">
        <v>354</v>
      </c>
      <c r="N27" s="6">
        <v>24301172018</v>
      </c>
      <c r="O27" s="4" t="s">
        <v>325</v>
      </c>
      <c r="P27" s="6">
        <v>1</v>
      </c>
      <c r="Q27" s="6">
        <v>0</v>
      </c>
      <c r="R27" s="6" t="s">
        <v>322</v>
      </c>
      <c r="S27" s="6" t="s">
        <v>322</v>
      </c>
      <c r="T27" s="6" t="s">
        <v>322</v>
      </c>
      <c r="U27" s="6" t="s">
        <v>322</v>
      </c>
      <c r="V27" s="6" t="s">
        <v>322</v>
      </c>
      <c r="W27" s="6" t="s">
        <v>322</v>
      </c>
      <c r="X27" s="5" t="str">
        <f t="shared" si="0"/>
        <v>正确</v>
      </c>
      <c r="Y27" s="6" t="s">
        <v>323</v>
      </c>
      <c r="Z27" s="6"/>
    </row>
    <row r="28" s="8" customFormat="1" ht="39" customHeight="1" spans="1:26">
      <c r="A28" s="45">
        <v>24</v>
      </c>
      <c r="B28" s="35"/>
      <c r="C28" s="15"/>
      <c r="D28" s="15"/>
      <c r="E28" s="15"/>
      <c r="F28" s="47"/>
      <c r="G28" s="15"/>
      <c r="H28" s="47"/>
      <c r="I28" s="35"/>
      <c r="J28" s="60"/>
      <c r="K28" s="35"/>
      <c r="L28" s="60"/>
      <c r="M28" s="4" t="s">
        <v>355</v>
      </c>
      <c r="N28" s="4">
        <v>24301172007</v>
      </c>
      <c r="O28" s="4" t="s">
        <v>325</v>
      </c>
      <c r="P28" s="4">
        <v>2</v>
      </c>
      <c r="Q28" s="4">
        <v>0</v>
      </c>
      <c r="R28" s="4" t="s">
        <v>322</v>
      </c>
      <c r="S28" s="4" t="s">
        <v>322</v>
      </c>
      <c r="T28" s="4" t="s">
        <v>322</v>
      </c>
      <c r="U28" s="4" t="s">
        <v>322</v>
      </c>
      <c r="V28" s="4" t="s">
        <v>322</v>
      </c>
      <c r="W28" s="4" t="s">
        <v>322</v>
      </c>
      <c r="X28" s="5" t="str">
        <f t="shared" si="0"/>
        <v>正确</v>
      </c>
      <c r="Y28" s="6" t="s">
        <v>323</v>
      </c>
      <c r="Z28" s="4"/>
    </row>
    <row r="29" s="8" customFormat="1" ht="39" customHeight="1" spans="1:26">
      <c r="A29" s="43">
        <v>25</v>
      </c>
      <c r="B29" s="35"/>
      <c r="C29" s="15"/>
      <c r="D29" s="15"/>
      <c r="E29" s="15"/>
      <c r="F29" s="47"/>
      <c r="G29" s="15"/>
      <c r="H29" s="47"/>
      <c r="I29" s="35"/>
      <c r="J29" s="60"/>
      <c r="K29" s="35"/>
      <c r="L29" s="60"/>
      <c r="M29" s="4" t="s">
        <v>356</v>
      </c>
      <c r="N29" s="4">
        <v>24301172035</v>
      </c>
      <c r="O29" s="4" t="s">
        <v>328</v>
      </c>
      <c r="P29" s="4">
        <v>3</v>
      </c>
      <c r="Q29" s="4">
        <v>0</v>
      </c>
      <c r="R29" s="4" t="s">
        <v>322</v>
      </c>
      <c r="S29" s="4" t="s">
        <v>322</v>
      </c>
      <c r="T29" s="4" t="s">
        <v>322</v>
      </c>
      <c r="U29" s="4" t="s">
        <v>322</v>
      </c>
      <c r="V29" s="4" t="s">
        <v>322</v>
      </c>
      <c r="W29" s="4" t="s">
        <v>322</v>
      </c>
      <c r="X29" s="5" t="str">
        <f t="shared" si="0"/>
        <v>正确</v>
      </c>
      <c r="Y29" s="6" t="s">
        <v>323</v>
      </c>
      <c r="Z29" s="4"/>
    </row>
    <row r="30" s="8" customFormat="1" ht="39" customHeight="1" spans="1:26">
      <c r="A30" s="45">
        <v>26</v>
      </c>
      <c r="B30" s="35"/>
      <c r="C30" s="15"/>
      <c r="D30" s="15"/>
      <c r="E30" s="15"/>
      <c r="F30" s="47"/>
      <c r="G30" s="15"/>
      <c r="H30" s="47"/>
      <c r="I30" s="35"/>
      <c r="J30" s="60"/>
      <c r="K30" s="35"/>
      <c r="L30" s="60"/>
      <c r="M30" s="4" t="s">
        <v>357</v>
      </c>
      <c r="N30" s="4">
        <v>24301172017</v>
      </c>
      <c r="O30" s="4" t="s">
        <v>328</v>
      </c>
      <c r="P30" s="4">
        <v>4</v>
      </c>
      <c r="Q30" s="4">
        <v>1</v>
      </c>
      <c r="R30" s="4" t="s">
        <v>322</v>
      </c>
      <c r="S30" s="4" t="s">
        <v>322</v>
      </c>
      <c r="T30" s="4" t="s">
        <v>322</v>
      </c>
      <c r="U30" s="4" t="s">
        <v>322</v>
      </c>
      <c r="V30" s="4" t="s">
        <v>322</v>
      </c>
      <c r="W30" s="4" t="s">
        <v>322</v>
      </c>
      <c r="X30" s="5" t="str">
        <f t="shared" ref="X30:X32" si="1">IF(OR(O31="特等",O31="一等"),IF(AND(Q31=0,COUNTIF(R31:W31,"否")=6),"正确","错误"),IF(COUNTIF(R31:W31,"否")=6,"正确","错误"))</f>
        <v>正确</v>
      </c>
      <c r="Y30" s="6" t="s">
        <v>323</v>
      </c>
      <c r="Z30" s="4"/>
    </row>
    <row r="31" s="8" customFormat="1" ht="39" customHeight="1" spans="1:26">
      <c r="A31" s="43">
        <v>27</v>
      </c>
      <c r="B31" s="35"/>
      <c r="C31" s="15"/>
      <c r="D31" s="15"/>
      <c r="E31" s="15"/>
      <c r="F31" s="47"/>
      <c r="G31" s="15"/>
      <c r="H31" s="47"/>
      <c r="I31" s="35"/>
      <c r="J31" s="60"/>
      <c r="K31" s="35"/>
      <c r="L31" s="60"/>
      <c r="M31" s="4" t="s">
        <v>358</v>
      </c>
      <c r="N31" s="4">
        <v>24301172013</v>
      </c>
      <c r="O31" s="4" t="s">
        <v>331</v>
      </c>
      <c r="P31" s="4">
        <v>5</v>
      </c>
      <c r="Q31" s="4">
        <v>0</v>
      </c>
      <c r="R31" s="4" t="s">
        <v>322</v>
      </c>
      <c r="S31" s="4" t="s">
        <v>322</v>
      </c>
      <c r="T31" s="4" t="s">
        <v>322</v>
      </c>
      <c r="U31" s="4" t="s">
        <v>322</v>
      </c>
      <c r="V31" s="4" t="s">
        <v>322</v>
      </c>
      <c r="W31" s="4" t="s">
        <v>322</v>
      </c>
      <c r="X31" s="5" t="str">
        <f t="shared" si="1"/>
        <v>正确</v>
      </c>
      <c r="Y31" s="6" t="s">
        <v>323</v>
      </c>
      <c r="Z31" s="4"/>
    </row>
    <row r="32" s="8" customFormat="1" ht="39" customHeight="1" spans="1:26">
      <c r="A32" s="45">
        <v>28</v>
      </c>
      <c r="B32" s="35"/>
      <c r="C32" s="15"/>
      <c r="D32" s="15"/>
      <c r="E32" s="15"/>
      <c r="F32" s="47"/>
      <c r="G32" s="15"/>
      <c r="H32" s="47"/>
      <c r="I32" s="35"/>
      <c r="J32" s="60"/>
      <c r="K32" s="35"/>
      <c r="L32" s="60"/>
      <c r="M32" s="4" t="s">
        <v>359</v>
      </c>
      <c r="N32" s="4">
        <v>24301172008</v>
      </c>
      <c r="O32" s="4" t="s">
        <v>331</v>
      </c>
      <c r="P32" s="4">
        <v>6</v>
      </c>
      <c r="Q32" s="4">
        <v>0</v>
      </c>
      <c r="R32" s="4" t="s">
        <v>322</v>
      </c>
      <c r="S32" s="4" t="s">
        <v>322</v>
      </c>
      <c r="T32" s="4" t="s">
        <v>322</v>
      </c>
      <c r="U32" s="4" t="s">
        <v>322</v>
      </c>
      <c r="V32" s="4" t="s">
        <v>322</v>
      </c>
      <c r="W32" s="4" t="s">
        <v>322</v>
      </c>
      <c r="X32" s="5" t="str">
        <f t="shared" si="1"/>
        <v>正确</v>
      </c>
      <c r="Y32" s="6" t="s">
        <v>323</v>
      </c>
      <c r="Z32" s="4"/>
    </row>
    <row r="33" s="8" customFormat="1" ht="39" customHeight="1" spans="1:26">
      <c r="A33" s="43">
        <v>29</v>
      </c>
      <c r="B33" s="12"/>
      <c r="C33" s="16"/>
      <c r="D33" s="16"/>
      <c r="E33" s="16"/>
      <c r="F33" s="48"/>
      <c r="G33" s="16"/>
      <c r="H33" s="48"/>
      <c r="I33" s="12"/>
      <c r="J33" s="13"/>
      <c r="K33" s="12"/>
      <c r="L33" s="13"/>
      <c r="M33" s="4" t="s">
        <v>360</v>
      </c>
      <c r="N33" s="4">
        <v>24301172002</v>
      </c>
      <c r="O33" s="4" t="s">
        <v>331</v>
      </c>
      <c r="P33" s="4">
        <v>7</v>
      </c>
      <c r="Q33" s="4">
        <v>0</v>
      </c>
      <c r="R33" s="4" t="s">
        <v>322</v>
      </c>
      <c r="S33" s="4" t="s">
        <v>322</v>
      </c>
      <c r="T33" s="4" t="s">
        <v>322</v>
      </c>
      <c r="U33" s="4" t="s">
        <v>322</v>
      </c>
      <c r="V33" s="4" t="s">
        <v>322</v>
      </c>
      <c r="W33" s="4" t="s">
        <v>322</v>
      </c>
      <c r="X33" s="5" t="str">
        <f>IF(OR(O30="特等",O30="一等"),IF(AND(Q30=0,COUNTIF(R30:W30,"否")=6),"正确","错误"),IF(COUNTIF(R30:W30,"否")=6,"正确","错误"))</f>
        <v>正确</v>
      </c>
      <c r="Y33" s="6" t="s">
        <v>323</v>
      </c>
      <c r="Z33" s="4"/>
    </row>
    <row r="34" s="8" customFormat="1" ht="39" customHeight="1" spans="1:26">
      <c r="A34" s="45">
        <v>30</v>
      </c>
      <c r="B34" s="34" t="s">
        <v>361</v>
      </c>
      <c r="C34" s="14">
        <v>31</v>
      </c>
      <c r="D34" s="14">
        <v>0</v>
      </c>
      <c r="E34" s="14">
        <v>1</v>
      </c>
      <c r="F34" s="46" t="str">
        <f>IF(E34&lt;=ROUND(C34*0.04,0),"正确","错误")</f>
        <v>正确</v>
      </c>
      <c r="G34" s="14">
        <v>2</v>
      </c>
      <c r="H34" s="46" t="str">
        <f>IF(G34&lt;=ROUND(C34*0.06,0),"正确","错误")</f>
        <v>正确</v>
      </c>
      <c r="I34" s="34">
        <v>3</v>
      </c>
      <c r="J34" s="59" t="str">
        <f>IF(I34&lt;=ROUND(C34*0.1,0),"正确","错误")</f>
        <v>正确</v>
      </c>
      <c r="K34" s="34">
        <f>E34+G34+I34</f>
        <v>6</v>
      </c>
      <c r="L34" s="59" t="str">
        <f>IF(K34&lt;=C34*0.2,"正确","错误")</f>
        <v>正确</v>
      </c>
      <c r="M34" s="6" t="s">
        <v>362</v>
      </c>
      <c r="N34" s="6">
        <v>22301211002</v>
      </c>
      <c r="O34" s="4" t="s">
        <v>325</v>
      </c>
      <c r="P34" s="6">
        <v>1</v>
      </c>
      <c r="Q34" s="6">
        <v>0</v>
      </c>
      <c r="R34" s="6" t="s">
        <v>322</v>
      </c>
      <c r="S34" s="6" t="s">
        <v>322</v>
      </c>
      <c r="T34" s="6" t="s">
        <v>322</v>
      </c>
      <c r="U34" s="6" t="s">
        <v>322</v>
      </c>
      <c r="V34" s="6" t="s">
        <v>322</v>
      </c>
      <c r="W34" s="6" t="s">
        <v>322</v>
      </c>
      <c r="X34" s="5" t="str">
        <f t="shared" ref="X34:X44" si="2">IF(OR(O34="特等",O34="一等"),IF(AND(Q34=0,COUNTIF(R34:W34,"否")=6),"正确","错误"),IF(COUNTIF(R34:W34,"否")=6,"正确","错误"))</f>
        <v>正确</v>
      </c>
      <c r="Y34" s="6" t="s">
        <v>363</v>
      </c>
      <c r="Z34" s="6"/>
    </row>
    <row r="35" s="8" customFormat="1" ht="46" customHeight="1" spans="1:26">
      <c r="A35" s="43">
        <v>31</v>
      </c>
      <c r="B35" s="35"/>
      <c r="C35" s="15"/>
      <c r="D35" s="15"/>
      <c r="E35" s="15"/>
      <c r="F35" s="47"/>
      <c r="G35" s="15"/>
      <c r="H35" s="47"/>
      <c r="I35" s="35"/>
      <c r="J35" s="60"/>
      <c r="K35" s="35"/>
      <c r="L35" s="60"/>
      <c r="M35" s="4" t="s">
        <v>364</v>
      </c>
      <c r="N35" s="4">
        <v>22301211031</v>
      </c>
      <c r="O35" s="4" t="s">
        <v>328</v>
      </c>
      <c r="P35" s="4">
        <v>3</v>
      </c>
      <c r="Q35" s="4">
        <v>0</v>
      </c>
      <c r="R35" s="4" t="s">
        <v>322</v>
      </c>
      <c r="S35" s="4" t="s">
        <v>322</v>
      </c>
      <c r="T35" s="4" t="s">
        <v>322</v>
      </c>
      <c r="U35" s="4" t="s">
        <v>322</v>
      </c>
      <c r="V35" s="4" t="s">
        <v>322</v>
      </c>
      <c r="W35" s="4" t="s">
        <v>322</v>
      </c>
      <c r="X35" s="5" t="str">
        <f t="shared" si="2"/>
        <v>正确</v>
      </c>
      <c r="Y35" s="6" t="s">
        <v>363</v>
      </c>
      <c r="Z35" s="4" t="s">
        <v>365</v>
      </c>
    </row>
    <row r="36" s="8" customFormat="1" ht="39" customHeight="1" spans="1:26">
      <c r="A36" s="45">
        <v>32</v>
      </c>
      <c r="B36" s="35"/>
      <c r="C36" s="15"/>
      <c r="D36" s="15"/>
      <c r="E36" s="15"/>
      <c r="F36" s="47"/>
      <c r="G36" s="15"/>
      <c r="H36" s="47"/>
      <c r="I36" s="35"/>
      <c r="J36" s="60"/>
      <c r="K36" s="35"/>
      <c r="L36" s="60"/>
      <c r="M36" s="4" t="s">
        <v>366</v>
      </c>
      <c r="N36" s="4">
        <v>22301211019</v>
      </c>
      <c r="O36" s="4" t="s">
        <v>328</v>
      </c>
      <c r="P36" s="4">
        <v>4</v>
      </c>
      <c r="Q36" s="4">
        <v>0</v>
      </c>
      <c r="R36" s="4" t="s">
        <v>322</v>
      </c>
      <c r="S36" s="4" t="s">
        <v>322</v>
      </c>
      <c r="T36" s="4" t="s">
        <v>322</v>
      </c>
      <c r="U36" s="4" t="s">
        <v>322</v>
      </c>
      <c r="V36" s="4" t="s">
        <v>322</v>
      </c>
      <c r="W36" s="4" t="s">
        <v>322</v>
      </c>
      <c r="X36" s="5" t="str">
        <f t="shared" si="2"/>
        <v>正确</v>
      </c>
      <c r="Y36" s="6" t="s">
        <v>363</v>
      </c>
      <c r="Z36" s="4"/>
    </row>
    <row r="37" s="8" customFormat="1" ht="39" customHeight="1" spans="1:26">
      <c r="A37" s="43">
        <v>33</v>
      </c>
      <c r="B37" s="35"/>
      <c r="C37" s="15"/>
      <c r="D37" s="15"/>
      <c r="E37" s="15"/>
      <c r="F37" s="47"/>
      <c r="G37" s="15"/>
      <c r="H37" s="47"/>
      <c r="I37" s="35"/>
      <c r="J37" s="60"/>
      <c r="K37" s="35"/>
      <c r="L37" s="60"/>
      <c r="M37" s="4" t="s">
        <v>367</v>
      </c>
      <c r="N37" s="4">
        <v>22301211008</v>
      </c>
      <c r="O37" s="4" t="s">
        <v>331</v>
      </c>
      <c r="P37" s="4">
        <v>5</v>
      </c>
      <c r="Q37" s="4">
        <v>0</v>
      </c>
      <c r="R37" s="4" t="s">
        <v>322</v>
      </c>
      <c r="S37" s="4" t="s">
        <v>322</v>
      </c>
      <c r="T37" s="4" t="s">
        <v>322</v>
      </c>
      <c r="U37" s="4" t="s">
        <v>322</v>
      </c>
      <c r="V37" s="4" t="s">
        <v>322</v>
      </c>
      <c r="W37" s="4" t="s">
        <v>322</v>
      </c>
      <c r="X37" s="5" t="str">
        <f t="shared" si="2"/>
        <v>正确</v>
      </c>
      <c r="Y37" s="6" t="s">
        <v>363</v>
      </c>
      <c r="Z37" s="4"/>
    </row>
    <row r="38" s="8" customFormat="1" ht="39" customHeight="1" spans="1:26">
      <c r="A38" s="45">
        <v>34</v>
      </c>
      <c r="B38" s="35"/>
      <c r="C38" s="15"/>
      <c r="D38" s="15"/>
      <c r="E38" s="15"/>
      <c r="F38" s="47"/>
      <c r="G38" s="15"/>
      <c r="H38" s="47"/>
      <c r="I38" s="35"/>
      <c r="J38" s="60"/>
      <c r="K38" s="35"/>
      <c r="L38" s="60"/>
      <c r="M38" s="4" t="s">
        <v>368</v>
      </c>
      <c r="N38" s="4">
        <v>22301211024</v>
      </c>
      <c r="O38" s="4" t="s">
        <v>331</v>
      </c>
      <c r="P38" s="4">
        <v>6</v>
      </c>
      <c r="Q38" s="4">
        <v>0</v>
      </c>
      <c r="R38" s="4" t="s">
        <v>322</v>
      </c>
      <c r="S38" s="4" t="s">
        <v>322</v>
      </c>
      <c r="T38" s="4" t="s">
        <v>322</v>
      </c>
      <c r="U38" s="4" t="s">
        <v>322</v>
      </c>
      <c r="V38" s="4" t="s">
        <v>322</v>
      </c>
      <c r="W38" s="4" t="s">
        <v>322</v>
      </c>
      <c r="X38" s="5" t="str">
        <f t="shared" si="2"/>
        <v>正确</v>
      </c>
      <c r="Y38" s="6" t="s">
        <v>363</v>
      </c>
      <c r="Z38" s="4"/>
    </row>
    <row r="39" s="8" customFormat="1" ht="39" customHeight="1" spans="1:26">
      <c r="A39" s="43">
        <v>35</v>
      </c>
      <c r="B39" s="35"/>
      <c r="C39" s="15"/>
      <c r="D39" s="15"/>
      <c r="E39" s="15"/>
      <c r="F39" s="47"/>
      <c r="G39" s="15"/>
      <c r="H39" s="47"/>
      <c r="I39" s="35"/>
      <c r="J39" s="60"/>
      <c r="K39" s="35"/>
      <c r="L39" s="60"/>
      <c r="M39" s="4" t="s">
        <v>369</v>
      </c>
      <c r="N39" s="4">
        <v>22301211026</v>
      </c>
      <c r="O39" s="4" t="s">
        <v>331</v>
      </c>
      <c r="P39" s="4">
        <v>7</v>
      </c>
      <c r="Q39" s="4">
        <v>0</v>
      </c>
      <c r="R39" s="4" t="s">
        <v>322</v>
      </c>
      <c r="S39" s="4" t="s">
        <v>322</v>
      </c>
      <c r="T39" s="4" t="s">
        <v>322</v>
      </c>
      <c r="U39" s="4" t="s">
        <v>322</v>
      </c>
      <c r="V39" s="4" t="s">
        <v>322</v>
      </c>
      <c r="W39" s="4" t="s">
        <v>322</v>
      </c>
      <c r="X39" s="5" t="str">
        <f t="shared" si="2"/>
        <v>正确</v>
      </c>
      <c r="Y39" s="6" t="s">
        <v>363</v>
      </c>
      <c r="Z39" s="4"/>
    </row>
    <row r="40" s="8" customFormat="1" ht="39" customHeight="1" spans="1:26">
      <c r="A40" s="45">
        <v>36</v>
      </c>
      <c r="B40" s="34" t="s">
        <v>370</v>
      </c>
      <c r="C40" s="14">
        <v>34</v>
      </c>
      <c r="D40" s="14">
        <v>1</v>
      </c>
      <c r="E40" s="14">
        <v>1</v>
      </c>
      <c r="F40" s="46" t="str">
        <f>IF(E40&lt;=ROUND(C40*0.04,0),"正确","错误")</f>
        <v>正确</v>
      </c>
      <c r="G40" s="14">
        <v>2</v>
      </c>
      <c r="H40" s="46" t="str">
        <f>IF(G40&lt;=ROUND(C40*0.06,0),"正确","错误")</f>
        <v>正确</v>
      </c>
      <c r="I40" s="34">
        <v>3</v>
      </c>
      <c r="J40" s="59" t="str">
        <f>IF(I40&lt;=ROUND(C40*0.1,0),"正确","错误")</f>
        <v>正确</v>
      </c>
      <c r="K40" s="34">
        <f>E40+G40+I40</f>
        <v>6</v>
      </c>
      <c r="L40" s="59" t="str">
        <f>IF(K40&lt;=C40*0.2,"正确","错误")</f>
        <v>正确</v>
      </c>
      <c r="M40" s="6" t="s">
        <v>371</v>
      </c>
      <c r="N40" s="6">
        <v>22301212035</v>
      </c>
      <c r="O40" s="4" t="s">
        <v>321</v>
      </c>
      <c r="P40" s="6">
        <v>1</v>
      </c>
      <c r="Q40" s="6">
        <v>0</v>
      </c>
      <c r="R40" s="6" t="s">
        <v>322</v>
      </c>
      <c r="S40" s="6" t="s">
        <v>322</v>
      </c>
      <c r="T40" s="6" t="s">
        <v>322</v>
      </c>
      <c r="U40" s="6" t="s">
        <v>322</v>
      </c>
      <c r="V40" s="6" t="s">
        <v>322</v>
      </c>
      <c r="W40" s="6" t="s">
        <v>322</v>
      </c>
      <c r="X40" s="5" t="str">
        <f t="shared" si="2"/>
        <v>正确</v>
      </c>
      <c r="Y40" s="6" t="s">
        <v>363</v>
      </c>
      <c r="Z40" s="6"/>
    </row>
    <row r="41" s="8" customFormat="1" ht="39" customHeight="1" spans="1:26">
      <c r="A41" s="43">
        <v>37</v>
      </c>
      <c r="B41" s="35"/>
      <c r="C41" s="15"/>
      <c r="D41" s="15"/>
      <c r="E41" s="15"/>
      <c r="F41" s="47"/>
      <c r="G41" s="15"/>
      <c r="H41" s="47"/>
      <c r="I41" s="35"/>
      <c r="J41" s="60"/>
      <c r="K41" s="35"/>
      <c r="L41" s="60"/>
      <c r="M41" s="4" t="s">
        <v>372</v>
      </c>
      <c r="N41" s="4">
        <v>22301212028</v>
      </c>
      <c r="O41" s="4" t="s">
        <v>325</v>
      </c>
      <c r="P41" s="4">
        <v>2</v>
      </c>
      <c r="Q41" s="6">
        <v>0</v>
      </c>
      <c r="R41" s="6" t="s">
        <v>322</v>
      </c>
      <c r="S41" s="6" t="s">
        <v>322</v>
      </c>
      <c r="T41" s="6" t="s">
        <v>322</v>
      </c>
      <c r="U41" s="6" t="s">
        <v>322</v>
      </c>
      <c r="V41" s="6" t="s">
        <v>322</v>
      </c>
      <c r="W41" s="6" t="s">
        <v>322</v>
      </c>
      <c r="X41" s="5" t="str">
        <f t="shared" si="2"/>
        <v>正确</v>
      </c>
      <c r="Y41" s="4" t="s">
        <v>363</v>
      </c>
      <c r="Z41" s="4"/>
    </row>
    <row r="42" s="8" customFormat="1" ht="39" customHeight="1" spans="1:26">
      <c r="A42" s="45">
        <v>38</v>
      </c>
      <c r="B42" s="35"/>
      <c r="C42" s="15"/>
      <c r="D42" s="15"/>
      <c r="E42" s="15"/>
      <c r="F42" s="47"/>
      <c r="G42" s="15"/>
      <c r="H42" s="47"/>
      <c r="I42" s="35"/>
      <c r="J42" s="60"/>
      <c r="K42" s="35"/>
      <c r="L42" s="60"/>
      <c r="M42" s="6" t="s">
        <v>373</v>
      </c>
      <c r="N42" s="6">
        <v>22301212031</v>
      </c>
      <c r="O42" s="4" t="s">
        <v>328</v>
      </c>
      <c r="P42" s="4">
        <v>3</v>
      </c>
      <c r="Q42" s="6">
        <v>0</v>
      </c>
      <c r="R42" s="6" t="s">
        <v>322</v>
      </c>
      <c r="S42" s="6" t="s">
        <v>322</v>
      </c>
      <c r="T42" s="6" t="s">
        <v>322</v>
      </c>
      <c r="U42" s="6" t="s">
        <v>322</v>
      </c>
      <c r="V42" s="6" t="s">
        <v>322</v>
      </c>
      <c r="W42" s="6" t="s">
        <v>322</v>
      </c>
      <c r="X42" s="5" t="str">
        <f t="shared" si="2"/>
        <v>正确</v>
      </c>
      <c r="Y42" s="4" t="s">
        <v>363</v>
      </c>
      <c r="Z42" s="4"/>
    </row>
    <row r="43" s="8" customFormat="1" ht="39" customHeight="1" spans="1:26">
      <c r="A43" s="43">
        <v>39</v>
      </c>
      <c r="B43" s="35"/>
      <c r="C43" s="15"/>
      <c r="D43" s="15"/>
      <c r="E43" s="15"/>
      <c r="F43" s="47"/>
      <c r="G43" s="15"/>
      <c r="H43" s="47"/>
      <c r="I43" s="35"/>
      <c r="J43" s="60"/>
      <c r="K43" s="35"/>
      <c r="L43" s="60"/>
      <c r="M43" s="6" t="s">
        <v>374</v>
      </c>
      <c r="N43" s="6">
        <v>22301212012</v>
      </c>
      <c r="O43" s="4" t="s">
        <v>328</v>
      </c>
      <c r="P43" s="4">
        <v>4</v>
      </c>
      <c r="Q43" s="6">
        <v>0</v>
      </c>
      <c r="R43" s="6" t="s">
        <v>322</v>
      </c>
      <c r="S43" s="6" t="s">
        <v>322</v>
      </c>
      <c r="T43" s="6" t="s">
        <v>322</v>
      </c>
      <c r="U43" s="6" t="s">
        <v>322</v>
      </c>
      <c r="V43" s="6" t="s">
        <v>322</v>
      </c>
      <c r="W43" s="6" t="s">
        <v>322</v>
      </c>
      <c r="X43" s="5" t="str">
        <f t="shared" si="2"/>
        <v>正确</v>
      </c>
      <c r="Y43" s="4" t="s">
        <v>363</v>
      </c>
      <c r="Z43" s="4"/>
    </row>
    <row r="44" s="8" customFormat="1" ht="39" customHeight="1" spans="1:26">
      <c r="A44" s="45">
        <v>40</v>
      </c>
      <c r="B44" s="35"/>
      <c r="C44" s="15"/>
      <c r="D44" s="15"/>
      <c r="E44" s="15"/>
      <c r="F44" s="47"/>
      <c r="G44" s="15"/>
      <c r="H44" s="47"/>
      <c r="I44" s="35"/>
      <c r="J44" s="60"/>
      <c r="K44" s="35"/>
      <c r="L44" s="60"/>
      <c r="M44" s="6" t="s">
        <v>375</v>
      </c>
      <c r="N44" s="6">
        <v>22301212027</v>
      </c>
      <c r="O44" s="4" t="s">
        <v>331</v>
      </c>
      <c r="P44" s="4">
        <v>5</v>
      </c>
      <c r="Q44" s="6">
        <v>0</v>
      </c>
      <c r="R44" s="6" t="s">
        <v>322</v>
      </c>
      <c r="S44" s="6" t="s">
        <v>322</v>
      </c>
      <c r="T44" s="6" t="s">
        <v>322</v>
      </c>
      <c r="U44" s="6" t="s">
        <v>322</v>
      </c>
      <c r="V44" s="6" t="s">
        <v>322</v>
      </c>
      <c r="W44" s="6" t="s">
        <v>322</v>
      </c>
      <c r="X44" s="5" t="str">
        <f t="shared" si="2"/>
        <v>正确</v>
      </c>
      <c r="Y44" s="4" t="s">
        <v>363</v>
      </c>
      <c r="Z44" s="4"/>
    </row>
    <row r="45" s="8" customFormat="1" ht="39" customHeight="1" spans="1:26">
      <c r="A45" s="43">
        <v>41</v>
      </c>
      <c r="B45" s="35"/>
      <c r="C45" s="15"/>
      <c r="D45" s="15"/>
      <c r="E45" s="15"/>
      <c r="F45" s="47"/>
      <c r="G45" s="15"/>
      <c r="H45" s="47"/>
      <c r="I45" s="35"/>
      <c r="J45" s="60"/>
      <c r="K45" s="35"/>
      <c r="L45" s="60"/>
      <c r="M45" s="6" t="s">
        <v>376</v>
      </c>
      <c r="N45" s="6">
        <v>22301212022</v>
      </c>
      <c r="O45" s="4" t="s">
        <v>331</v>
      </c>
      <c r="P45" s="4">
        <v>6</v>
      </c>
      <c r="Q45" s="6">
        <v>0</v>
      </c>
      <c r="R45" s="6" t="s">
        <v>322</v>
      </c>
      <c r="S45" s="6" t="s">
        <v>322</v>
      </c>
      <c r="T45" s="6" t="s">
        <v>322</v>
      </c>
      <c r="U45" s="6" t="s">
        <v>322</v>
      </c>
      <c r="V45" s="6" t="s">
        <v>322</v>
      </c>
      <c r="W45" s="6" t="s">
        <v>322</v>
      </c>
      <c r="X45" s="5" t="str">
        <f>IF(OR(O46="特等",O46="一等"),IF(AND(Q46=0,COUNTIF(R46:W46,"否")=6),"正确","错误"),IF(COUNTIF(R46:W46,"否")=6,"正确","错误"))</f>
        <v>正确</v>
      </c>
      <c r="Y45" s="4" t="s">
        <v>363</v>
      </c>
      <c r="Z45" s="4"/>
    </row>
    <row r="46" s="8" customFormat="1" ht="39" customHeight="1" spans="1:26">
      <c r="A46" s="45">
        <v>42</v>
      </c>
      <c r="B46" s="12"/>
      <c r="C46" s="16"/>
      <c r="D46" s="16"/>
      <c r="E46" s="16"/>
      <c r="F46" s="48"/>
      <c r="G46" s="16"/>
      <c r="H46" s="48"/>
      <c r="I46" s="12"/>
      <c r="J46" s="13"/>
      <c r="K46" s="12"/>
      <c r="L46" s="13"/>
      <c r="M46" s="6" t="s">
        <v>377</v>
      </c>
      <c r="N46" s="6">
        <v>22301212033</v>
      </c>
      <c r="O46" s="4" t="s">
        <v>331</v>
      </c>
      <c r="P46" s="4">
        <v>7</v>
      </c>
      <c r="Q46" s="6">
        <v>0</v>
      </c>
      <c r="R46" s="6" t="s">
        <v>322</v>
      </c>
      <c r="S46" s="6" t="s">
        <v>322</v>
      </c>
      <c r="T46" s="6" t="s">
        <v>322</v>
      </c>
      <c r="U46" s="6" t="s">
        <v>322</v>
      </c>
      <c r="V46" s="6" t="s">
        <v>322</v>
      </c>
      <c r="W46" s="6" t="s">
        <v>322</v>
      </c>
      <c r="X46" s="5" t="str">
        <f>IF(OR(O45="特等",O45="一等"),IF(AND(Q45=0,COUNTIF(R45:W45,"否")=6),"正确","错误"),IF(COUNTIF(R45:W45,"否")=6,"正确","错误"))</f>
        <v>正确</v>
      </c>
      <c r="Y46" s="4" t="s">
        <v>363</v>
      </c>
      <c r="Z46" s="4"/>
    </row>
    <row r="47" s="8" customFormat="1" ht="39" customHeight="1" spans="1:26">
      <c r="A47" s="43">
        <v>43</v>
      </c>
      <c r="B47" s="34" t="s">
        <v>378</v>
      </c>
      <c r="C47" s="14">
        <v>14</v>
      </c>
      <c r="D47" s="14">
        <v>0</v>
      </c>
      <c r="E47" s="14">
        <v>1</v>
      </c>
      <c r="F47" s="46" t="s">
        <v>379</v>
      </c>
      <c r="G47" s="14">
        <v>1</v>
      </c>
      <c r="H47" s="46" t="s">
        <v>379</v>
      </c>
      <c r="I47" s="34">
        <v>0</v>
      </c>
      <c r="J47" s="59" t="s">
        <v>379</v>
      </c>
      <c r="K47" s="34">
        <v>2</v>
      </c>
      <c r="L47" s="59" t="s">
        <v>379</v>
      </c>
      <c r="M47" s="6" t="s">
        <v>380</v>
      </c>
      <c r="N47" s="6">
        <v>22304062028</v>
      </c>
      <c r="O47" s="4" t="s">
        <v>325</v>
      </c>
      <c r="P47" s="6">
        <v>1</v>
      </c>
      <c r="Q47" s="6">
        <v>0</v>
      </c>
      <c r="R47" s="6" t="s">
        <v>322</v>
      </c>
      <c r="S47" s="6" t="s">
        <v>322</v>
      </c>
      <c r="T47" s="6" t="s">
        <v>322</v>
      </c>
      <c r="U47" s="6" t="s">
        <v>322</v>
      </c>
      <c r="V47" s="6" t="s">
        <v>322</v>
      </c>
      <c r="W47" s="6" t="s">
        <v>322</v>
      </c>
      <c r="X47" s="5" t="s">
        <v>379</v>
      </c>
      <c r="Y47" s="6" t="s">
        <v>363</v>
      </c>
      <c r="Z47" s="6"/>
    </row>
    <row r="48" s="8" customFormat="1" ht="39" customHeight="1" spans="1:26">
      <c r="A48" s="45">
        <v>44</v>
      </c>
      <c r="B48" s="35"/>
      <c r="C48" s="15"/>
      <c r="D48" s="15"/>
      <c r="E48" s="15"/>
      <c r="F48" s="47"/>
      <c r="G48" s="15"/>
      <c r="H48" s="47"/>
      <c r="I48" s="35"/>
      <c r="J48" s="60"/>
      <c r="K48" s="35"/>
      <c r="L48" s="60"/>
      <c r="M48" s="4" t="s">
        <v>381</v>
      </c>
      <c r="N48" s="6">
        <v>22309021020</v>
      </c>
      <c r="O48" s="4" t="s">
        <v>328</v>
      </c>
      <c r="P48" s="4">
        <v>2</v>
      </c>
      <c r="Q48" s="4">
        <v>0</v>
      </c>
      <c r="R48" s="6" t="s">
        <v>322</v>
      </c>
      <c r="S48" s="6" t="s">
        <v>322</v>
      </c>
      <c r="T48" s="6" t="s">
        <v>322</v>
      </c>
      <c r="U48" s="6" t="s">
        <v>322</v>
      </c>
      <c r="V48" s="6" t="s">
        <v>322</v>
      </c>
      <c r="W48" s="6" t="s">
        <v>322</v>
      </c>
      <c r="X48" s="5" t="s">
        <v>379</v>
      </c>
      <c r="Y48" s="4" t="s">
        <v>363</v>
      </c>
      <c r="Z48" s="4"/>
    </row>
    <row r="49" s="9" customFormat="1" ht="39" customHeight="1" spans="1:26">
      <c r="A49" s="43">
        <v>45</v>
      </c>
      <c r="B49" s="49" t="s">
        <v>382</v>
      </c>
      <c r="C49" s="50">
        <v>38</v>
      </c>
      <c r="D49" s="50">
        <v>1</v>
      </c>
      <c r="E49" s="50">
        <v>2</v>
      </c>
      <c r="F49" s="51" t="str">
        <f>IF(E49&lt;=ROUND(C49*0.04,0),"正确","错误")</f>
        <v>正确</v>
      </c>
      <c r="G49" s="52">
        <v>2</v>
      </c>
      <c r="H49" s="51" t="str">
        <f>IF(G49&lt;=ROUND(C49*0.06,0),"正确","错误")</f>
        <v>正确</v>
      </c>
      <c r="I49" s="49">
        <v>4</v>
      </c>
      <c r="J49" s="61" t="str">
        <f>IF(I49&lt;=ROUND(C49*0.1,0),"正确","错误")</f>
        <v>正确</v>
      </c>
      <c r="K49" s="62">
        <v>8</v>
      </c>
      <c r="L49" s="63" t="s">
        <v>379</v>
      </c>
      <c r="M49" s="64" t="s">
        <v>383</v>
      </c>
      <c r="N49" s="52">
        <v>22301171001</v>
      </c>
      <c r="O49" s="65" t="s">
        <v>321</v>
      </c>
      <c r="P49" s="6">
        <v>1</v>
      </c>
      <c r="Q49" s="6">
        <v>0</v>
      </c>
      <c r="R49" s="6" t="s">
        <v>322</v>
      </c>
      <c r="S49" s="6" t="s">
        <v>322</v>
      </c>
      <c r="T49" s="6" t="s">
        <v>322</v>
      </c>
      <c r="U49" s="6" t="s">
        <v>322</v>
      </c>
      <c r="V49" s="6" t="s">
        <v>322</v>
      </c>
      <c r="W49" s="6" t="s">
        <v>322</v>
      </c>
      <c r="X49" s="5" t="str">
        <f t="shared" ref="X49:X55" si="3">IF(OR(O49="特等",O49="一等"),IF(AND(Q49=0,COUNTIF(R49:W49,"否")=6),"正确","错误"),IF(COUNTIF(R49:W49,"否")=6,"正确","错误"))</f>
        <v>正确</v>
      </c>
      <c r="Y49" s="19" t="s">
        <v>363</v>
      </c>
      <c r="Z49" s="6"/>
    </row>
    <row r="50" s="9" customFormat="1" ht="39" customHeight="1" spans="1:26">
      <c r="A50" s="45">
        <v>46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64" t="s">
        <v>384</v>
      </c>
      <c r="N50" s="52">
        <v>22301171015</v>
      </c>
      <c r="O50" s="65" t="s">
        <v>325</v>
      </c>
      <c r="P50" s="65">
        <v>2</v>
      </c>
      <c r="Q50" s="4">
        <v>0</v>
      </c>
      <c r="R50" s="4" t="s">
        <v>322</v>
      </c>
      <c r="S50" s="4" t="s">
        <v>322</v>
      </c>
      <c r="T50" s="4" t="s">
        <v>322</v>
      </c>
      <c r="U50" s="4" t="s">
        <v>322</v>
      </c>
      <c r="V50" s="4" t="s">
        <v>322</v>
      </c>
      <c r="W50" s="4" t="s">
        <v>322</v>
      </c>
      <c r="X50" s="5" t="str">
        <f t="shared" si="3"/>
        <v>正确</v>
      </c>
      <c r="Y50" s="6" t="s">
        <v>363</v>
      </c>
      <c r="Z50" s="4"/>
    </row>
    <row r="51" s="9" customFormat="1" ht="39" customHeight="1" spans="1:26">
      <c r="A51" s="43">
        <v>47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64" t="s">
        <v>385</v>
      </c>
      <c r="N51" s="52">
        <v>22301171006</v>
      </c>
      <c r="O51" s="65" t="s">
        <v>325</v>
      </c>
      <c r="P51" s="65">
        <v>3</v>
      </c>
      <c r="Q51" s="4">
        <v>0</v>
      </c>
      <c r="R51" s="4" t="s">
        <v>322</v>
      </c>
      <c r="S51" s="4" t="s">
        <v>322</v>
      </c>
      <c r="T51" s="4" t="s">
        <v>322</v>
      </c>
      <c r="U51" s="4" t="s">
        <v>322</v>
      </c>
      <c r="V51" s="4" t="s">
        <v>322</v>
      </c>
      <c r="W51" s="4" t="s">
        <v>322</v>
      </c>
      <c r="X51" s="5" t="str">
        <f t="shared" si="3"/>
        <v>正确</v>
      </c>
      <c r="Y51" s="6" t="s">
        <v>363</v>
      </c>
      <c r="Z51" s="4"/>
    </row>
    <row r="52" s="9" customFormat="1" ht="39" customHeight="1" spans="1:26">
      <c r="A52" s="45">
        <v>48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64" t="s">
        <v>386</v>
      </c>
      <c r="N52" s="52">
        <v>22301171008</v>
      </c>
      <c r="O52" s="65" t="s">
        <v>328</v>
      </c>
      <c r="P52" s="65">
        <v>4</v>
      </c>
      <c r="Q52" s="4">
        <v>0</v>
      </c>
      <c r="R52" s="4" t="s">
        <v>322</v>
      </c>
      <c r="S52" s="4" t="s">
        <v>322</v>
      </c>
      <c r="T52" s="4" t="s">
        <v>322</v>
      </c>
      <c r="U52" s="4" t="s">
        <v>322</v>
      </c>
      <c r="V52" s="4" t="s">
        <v>322</v>
      </c>
      <c r="W52" s="4" t="s">
        <v>322</v>
      </c>
      <c r="X52" s="5" t="str">
        <f t="shared" si="3"/>
        <v>正确</v>
      </c>
      <c r="Y52" s="6" t="s">
        <v>363</v>
      </c>
      <c r="Z52" s="4"/>
    </row>
    <row r="53" s="9" customFormat="1" ht="39" customHeight="1" spans="1:26">
      <c r="A53" s="43">
        <v>49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66" t="s">
        <v>387</v>
      </c>
      <c r="N53" s="65">
        <v>22301171023</v>
      </c>
      <c r="O53" s="65" t="s">
        <v>328</v>
      </c>
      <c r="P53" s="65">
        <v>5</v>
      </c>
      <c r="Q53" s="4">
        <v>0</v>
      </c>
      <c r="R53" s="4" t="s">
        <v>322</v>
      </c>
      <c r="S53" s="4" t="s">
        <v>322</v>
      </c>
      <c r="T53" s="4" t="s">
        <v>322</v>
      </c>
      <c r="U53" s="4" t="s">
        <v>322</v>
      </c>
      <c r="V53" s="4" t="s">
        <v>322</v>
      </c>
      <c r="W53" s="4" t="s">
        <v>322</v>
      </c>
      <c r="X53" s="5" t="str">
        <f t="shared" si="3"/>
        <v>正确</v>
      </c>
      <c r="Y53" s="6" t="s">
        <v>363</v>
      </c>
      <c r="Z53" s="4"/>
    </row>
    <row r="54" s="9" customFormat="1" ht="39" customHeight="1" spans="1:26">
      <c r="A54" s="45">
        <v>50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66" t="s">
        <v>388</v>
      </c>
      <c r="N54" s="65">
        <v>22301171025</v>
      </c>
      <c r="O54" s="65" t="s">
        <v>331</v>
      </c>
      <c r="P54" s="65">
        <v>6</v>
      </c>
      <c r="Q54" s="4">
        <v>0</v>
      </c>
      <c r="R54" s="4" t="s">
        <v>322</v>
      </c>
      <c r="S54" s="4" t="s">
        <v>322</v>
      </c>
      <c r="T54" s="4" t="s">
        <v>322</v>
      </c>
      <c r="U54" s="4" t="s">
        <v>322</v>
      </c>
      <c r="V54" s="4" t="s">
        <v>322</v>
      </c>
      <c r="W54" s="4" t="s">
        <v>322</v>
      </c>
      <c r="X54" s="5" t="str">
        <f t="shared" si="3"/>
        <v>正确</v>
      </c>
      <c r="Y54" s="6" t="s">
        <v>363</v>
      </c>
      <c r="Z54" s="4"/>
    </row>
    <row r="55" s="9" customFormat="1" ht="39" customHeight="1" spans="1:26">
      <c r="A55" s="43">
        <v>51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67" t="s">
        <v>389</v>
      </c>
      <c r="N55" s="34">
        <v>22301171014</v>
      </c>
      <c r="O55" s="34" t="s">
        <v>331</v>
      </c>
      <c r="P55" s="34">
        <v>7</v>
      </c>
      <c r="Q55" s="4">
        <v>0</v>
      </c>
      <c r="R55" s="4" t="s">
        <v>322</v>
      </c>
      <c r="S55" s="4" t="s">
        <v>322</v>
      </c>
      <c r="T55" s="4" t="s">
        <v>322</v>
      </c>
      <c r="U55" s="4" t="s">
        <v>322</v>
      </c>
      <c r="V55" s="4" t="s">
        <v>322</v>
      </c>
      <c r="W55" s="4" t="s">
        <v>322</v>
      </c>
      <c r="X55" s="59" t="str">
        <f t="shared" si="3"/>
        <v>正确</v>
      </c>
      <c r="Y55" s="19" t="s">
        <v>363</v>
      </c>
      <c r="Z55" s="34"/>
    </row>
    <row r="56" s="9" customFormat="1" ht="39" customHeight="1" spans="1:26">
      <c r="A56" s="45">
        <v>52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68" t="s">
        <v>390</v>
      </c>
      <c r="N56" s="49">
        <v>22301171017</v>
      </c>
      <c r="O56" s="49" t="s">
        <v>331</v>
      </c>
      <c r="P56" s="49">
        <v>8</v>
      </c>
      <c r="Q56" s="4">
        <v>0</v>
      </c>
      <c r="R56" s="4" t="s">
        <v>322</v>
      </c>
      <c r="S56" s="4" t="s">
        <v>322</v>
      </c>
      <c r="T56" s="4" t="s">
        <v>322</v>
      </c>
      <c r="U56" s="4" t="s">
        <v>322</v>
      </c>
      <c r="V56" s="4" t="s">
        <v>322</v>
      </c>
      <c r="W56" s="4" t="s">
        <v>322</v>
      </c>
      <c r="X56" s="61" t="s">
        <v>379</v>
      </c>
      <c r="Y56" s="19" t="s">
        <v>363</v>
      </c>
      <c r="Z56" s="49"/>
    </row>
    <row r="57" s="8" customFormat="1" ht="39" customHeight="1" spans="1:26">
      <c r="A57" s="43">
        <v>53</v>
      </c>
      <c r="B57" s="34" t="s">
        <v>391</v>
      </c>
      <c r="C57" s="14">
        <v>35</v>
      </c>
      <c r="D57" s="14">
        <v>0</v>
      </c>
      <c r="E57" s="14">
        <v>1</v>
      </c>
      <c r="F57" s="46" t="s">
        <v>379</v>
      </c>
      <c r="G57" s="14">
        <v>2</v>
      </c>
      <c r="H57" s="46" t="s">
        <v>379</v>
      </c>
      <c r="I57" s="34">
        <v>4</v>
      </c>
      <c r="J57" s="59" t="s">
        <v>379</v>
      </c>
      <c r="K57" s="34">
        <v>7</v>
      </c>
      <c r="L57" s="59" t="s">
        <v>379</v>
      </c>
      <c r="M57" s="6" t="s">
        <v>392</v>
      </c>
      <c r="N57" s="6">
        <v>22301172008</v>
      </c>
      <c r="O57" s="4" t="s">
        <v>325</v>
      </c>
      <c r="P57" s="6">
        <v>1</v>
      </c>
      <c r="Q57" s="6">
        <v>0</v>
      </c>
      <c r="R57" s="6" t="s">
        <v>322</v>
      </c>
      <c r="S57" s="6" t="s">
        <v>322</v>
      </c>
      <c r="T57" s="6" t="s">
        <v>322</v>
      </c>
      <c r="U57" s="6" t="s">
        <v>322</v>
      </c>
      <c r="V57" s="6" t="s">
        <v>322</v>
      </c>
      <c r="W57" s="6" t="s">
        <v>322</v>
      </c>
      <c r="X57" s="5" t="s">
        <v>379</v>
      </c>
      <c r="Y57" s="6" t="s">
        <v>363</v>
      </c>
      <c r="Z57" s="6"/>
    </row>
    <row r="58" s="8" customFormat="1" ht="39" customHeight="1" spans="1:26">
      <c r="A58" s="45">
        <v>54</v>
      </c>
      <c r="B58" s="35"/>
      <c r="C58" s="15"/>
      <c r="D58" s="15"/>
      <c r="E58" s="15"/>
      <c r="F58" s="47"/>
      <c r="G58" s="15"/>
      <c r="H58" s="47"/>
      <c r="I58" s="35"/>
      <c r="J58" s="60"/>
      <c r="K58" s="35"/>
      <c r="L58" s="60"/>
      <c r="M58" s="4" t="s">
        <v>393</v>
      </c>
      <c r="N58" s="4">
        <v>22301172004</v>
      </c>
      <c r="O58" s="4" t="s">
        <v>328</v>
      </c>
      <c r="P58" s="4">
        <v>2</v>
      </c>
      <c r="Q58" s="4">
        <v>0</v>
      </c>
      <c r="R58" s="4" t="s">
        <v>322</v>
      </c>
      <c r="S58" s="4" t="s">
        <v>322</v>
      </c>
      <c r="T58" s="4" t="s">
        <v>322</v>
      </c>
      <c r="U58" s="4" t="s">
        <v>322</v>
      </c>
      <c r="V58" s="4" t="s">
        <v>322</v>
      </c>
      <c r="W58" s="4" t="s">
        <v>322</v>
      </c>
      <c r="X58" s="5" t="s">
        <v>379</v>
      </c>
      <c r="Y58" s="4" t="s">
        <v>363</v>
      </c>
      <c r="Z58" s="4"/>
    </row>
    <row r="59" s="8" customFormat="1" ht="39" customHeight="1" spans="1:26">
      <c r="A59" s="43">
        <v>55</v>
      </c>
      <c r="B59" s="35"/>
      <c r="C59" s="15"/>
      <c r="D59" s="15"/>
      <c r="E59" s="15"/>
      <c r="F59" s="47"/>
      <c r="G59" s="15"/>
      <c r="H59" s="47"/>
      <c r="I59" s="35"/>
      <c r="J59" s="60"/>
      <c r="K59" s="35"/>
      <c r="L59" s="60"/>
      <c r="M59" s="4" t="s">
        <v>394</v>
      </c>
      <c r="N59" s="4">
        <v>22301172028</v>
      </c>
      <c r="O59" s="4" t="s">
        <v>328</v>
      </c>
      <c r="P59" s="4">
        <v>3</v>
      </c>
      <c r="Q59" s="4">
        <v>0</v>
      </c>
      <c r="R59" s="4" t="s">
        <v>322</v>
      </c>
      <c r="S59" s="4" t="s">
        <v>322</v>
      </c>
      <c r="T59" s="4" t="s">
        <v>322</v>
      </c>
      <c r="U59" s="4" t="s">
        <v>322</v>
      </c>
      <c r="V59" s="4" t="s">
        <v>322</v>
      </c>
      <c r="W59" s="4" t="s">
        <v>322</v>
      </c>
      <c r="X59" s="5" t="s">
        <v>379</v>
      </c>
      <c r="Y59" s="4" t="s">
        <v>363</v>
      </c>
      <c r="Z59" s="4"/>
    </row>
    <row r="60" s="8" customFormat="1" ht="39" customHeight="1" spans="1:26">
      <c r="A60" s="45">
        <v>56</v>
      </c>
      <c r="B60" s="35"/>
      <c r="C60" s="15"/>
      <c r="D60" s="15"/>
      <c r="E60" s="15"/>
      <c r="F60" s="47"/>
      <c r="G60" s="15"/>
      <c r="H60" s="47"/>
      <c r="I60" s="35"/>
      <c r="J60" s="60"/>
      <c r="K60" s="35"/>
      <c r="L60" s="60"/>
      <c r="M60" s="4" t="s">
        <v>395</v>
      </c>
      <c r="N60" s="4">
        <v>22301172025</v>
      </c>
      <c r="O60" s="4" t="s">
        <v>331</v>
      </c>
      <c r="P60" s="4">
        <v>4</v>
      </c>
      <c r="Q60" s="4">
        <v>0</v>
      </c>
      <c r="R60" s="4" t="s">
        <v>322</v>
      </c>
      <c r="S60" s="4" t="s">
        <v>322</v>
      </c>
      <c r="T60" s="4" t="s">
        <v>322</v>
      </c>
      <c r="U60" s="4" t="s">
        <v>322</v>
      </c>
      <c r="V60" s="4" t="s">
        <v>322</v>
      </c>
      <c r="W60" s="4" t="s">
        <v>322</v>
      </c>
      <c r="X60" s="5" t="s">
        <v>379</v>
      </c>
      <c r="Y60" s="4" t="s">
        <v>363</v>
      </c>
      <c r="Z60" s="4"/>
    </row>
    <row r="61" s="8" customFormat="1" ht="39" customHeight="1" spans="1:26">
      <c r="A61" s="43">
        <v>57</v>
      </c>
      <c r="B61" s="35"/>
      <c r="C61" s="15"/>
      <c r="D61" s="15"/>
      <c r="E61" s="15"/>
      <c r="F61" s="47"/>
      <c r="G61" s="15"/>
      <c r="H61" s="47"/>
      <c r="I61" s="35"/>
      <c r="J61" s="60"/>
      <c r="K61" s="35"/>
      <c r="L61" s="60"/>
      <c r="M61" s="4" t="s">
        <v>396</v>
      </c>
      <c r="N61" s="4">
        <v>22301172010</v>
      </c>
      <c r="O61" s="4" t="s">
        <v>331</v>
      </c>
      <c r="P61" s="4">
        <v>5</v>
      </c>
      <c r="Q61" s="4">
        <v>1</v>
      </c>
      <c r="R61" s="4" t="s">
        <v>322</v>
      </c>
      <c r="S61" s="4" t="s">
        <v>322</v>
      </c>
      <c r="T61" s="4" t="s">
        <v>322</v>
      </c>
      <c r="U61" s="4" t="s">
        <v>322</v>
      </c>
      <c r="V61" s="4" t="s">
        <v>322</v>
      </c>
      <c r="W61" s="4" t="s">
        <v>322</v>
      </c>
      <c r="X61" s="5" t="s">
        <v>379</v>
      </c>
      <c r="Y61" s="4" t="s">
        <v>363</v>
      </c>
      <c r="Z61" s="4"/>
    </row>
    <row r="62" s="8" customFormat="1" ht="39" customHeight="1" spans="1:26">
      <c r="A62" s="45">
        <v>58</v>
      </c>
      <c r="B62" s="35"/>
      <c r="C62" s="15"/>
      <c r="D62" s="15"/>
      <c r="E62" s="15"/>
      <c r="F62" s="47"/>
      <c r="G62" s="15"/>
      <c r="H62" s="47"/>
      <c r="I62" s="35"/>
      <c r="J62" s="60"/>
      <c r="K62" s="35"/>
      <c r="L62" s="60"/>
      <c r="M62" s="4" t="s">
        <v>397</v>
      </c>
      <c r="N62" s="4">
        <v>22301172006</v>
      </c>
      <c r="O62" s="4" t="s">
        <v>331</v>
      </c>
      <c r="P62" s="4">
        <v>6</v>
      </c>
      <c r="Q62" s="4">
        <v>0</v>
      </c>
      <c r="R62" s="4" t="s">
        <v>322</v>
      </c>
      <c r="S62" s="4" t="s">
        <v>322</v>
      </c>
      <c r="T62" s="4" t="s">
        <v>322</v>
      </c>
      <c r="U62" s="4" t="s">
        <v>322</v>
      </c>
      <c r="V62" s="4" t="s">
        <v>322</v>
      </c>
      <c r="W62" s="4" t="s">
        <v>322</v>
      </c>
      <c r="X62" s="5" t="s">
        <v>379</v>
      </c>
      <c r="Y62" s="4" t="s">
        <v>363</v>
      </c>
      <c r="Z62" s="4"/>
    </row>
    <row r="63" s="8" customFormat="1" ht="39" customHeight="1" spans="1:26">
      <c r="A63" s="43">
        <v>59</v>
      </c>
      <c r="B63" s="12"/>
      <c r="C63" s="16"/>
      <c r="D63" s="16"/>
      <c r="E63" s="16"/>
      <c r="F63" s="48"/>
      <c r="G63" s="16"/>
      <c r="H63" s="48"/>
      <c r="I63" s="12"/>
      <c r="J63" s="13"/>
      <c r="K63" s="12"/>
      <c r="L63" s="13"/>
      <c r="M63" s="4" t="s">
        <v>398</v>
      </c>
      <c r="N63" s="4">
        <v>22301172013</v>
      </c>
      <c r="O63" s="4" t="s">
        <v>331</v>
      </c>
      <c r="P63" s="4">
        <v>7</v>
      </c>
      <c r="Q63" s="4">
        <v>0</v>
      </c>
      <c r="R63" s="4" t="s">
        <v>322</v>
      </c>
      <c r="S63" s="4" t="s">
        <v>322</v>
      </c>
      <c r="T63" s="4" t="s">
        <v>322</v>
      </c>
      <c r="U63" s="4" t="s">
        <v>322</v>
      </c>
      <c r="V63" s="4" t="s">
        <v>322</v>
      </c>
      <c r="W63" s="4" t="s">
        <v>322</v>
      </c>
      <c r="X63" s="5" t="s">
        <v>379</v>
      </c>
      <c r="Y63" s="4" t="s">
        <v>363</v>
      </c>
      <c r="Z63" s="4"/>
    </row>
    <row r="64" s="8" customFormat="1" ht="39" customHeight="1" spans="1:26">
      <c r="A64" s="45">
        <v>60</v>
      </c>
      <c r="B64" s="4" t="s">
        <v>399</v>
      </c>
      <c r="C64" s="6">
        <v>34</v>
      </c>
      <c r="D64" s="6">
        <v>0</v>
      </c>
      <c r="E64" s="6">
        <v>1</v>
      </c>
      <c r="F64" s="44" t="str">
        <f>IF(E64&lt;=ROUND(C64*0.04,0),"正确","错误")</f>
        <v>正确</v>
      </c>
      <c r="G64" s="6">
        <v>2</v>
      </c>
      <c r="H64" s="44" t="str">
        <f>IF(G64&lt;=ROUND(C64*0.06,0),"正确","错误")</f>
        <v>正确</v>
      </c>
      <c r="I64" s="4">
        <v>3</v>
      </c>
      <c r="J64" s="5" t="str">
        <f>IF(I64&lt;=ROUND(C64*0.1,0),"正确","错误")</f>
        <v>正确</v>
      </c>
      <c r="K64" s="4">
        <f>E64+G64+I64</f>
        <v>6</v>
      </c>
      <c r="L64" s="5" t="str">
        <f>IF(K64&lt;=C64*0.2,"正确","错误")</f>
        <v>正确</v>
      </c>
      <c r="M64" s="4" t="s">
        <v>400</v>
      </c>
      <c r="N64" s="4">
        <v>22301201034</v>
      </c>
      <c r="O64" s="4" t="s">
        <v>325</v>
      </c>
      <c r="P64" s="4">
        <v>1</v>
      </c>
      <c r="Q64" s="4">
        <v>0</v>
      </c>
      <c r="R64" s="4" t="s">
        <v>322</v>
      </c>
      <c r="S64" s="4" t="s">
        <v>322</v>
      </c>
      <c r="T64" s="4" t="s">
        <v>322</v>
      </c>
      <c r="U64" s="4" t="s">
        <v>322</v>
      </c>
      <c r="V64" s="4" t="s">
        <v>322</v>
      </c>
      <c r="W64" s="4" t="s">
        <v>322</v>
      </c>
      <c r="X64" s="5" t="str">
        <f t="shared" ref="X64:X69" si="4">IF(OR(O64="特等",O64="一等"),IF(AND(Q64=0,COUNTIF(R64:W64,"否")=6),"正确","错误"),IF(COUNTIF(R64:W64,"否")=6,"正确","错误"))</f>
        <v>正确</v>
      </c>
      <c r="Y64" s="4" t="s">
        <v>363</v>
      </c>
      <c r="Z64" s="4"/>
    </row>
    <row r="65" s="8" customFormat="1" ht="39" customHeight="1" spans="1:26">
      <c r="A65" s="43">
        <v>61</v>
      </c>
      <c r="B65" s="4"/>
      <c r="C65" s="6"/>
      <c r="D65" s="6"/>
      <c r="E65" s="6"/>
      <c r="F65" s="44"/>
      <c r="G65" s="6"/>
      <c r="H65" s="44"/>
      <c r="I65" s="4"/>
      <c r="J65" s="5"/>
      <c r="K65" s="4"/>
      <c r="L65" s="5"/>
      <c r="M65" s="4" t="s">
        <v>401</v>
      </c>
      <c r="N65" s="4">
        <v>22301201016</v>
      </c>
      <c r="O65" s="4" t="s">
        <v>328</v>
      </c>
      <c r="P65" s="4">
        <v>2</v>
      </c>
      <c r="Q65" s="4">
        <v>0</v>
      </c>
      <c r="R65" s="4" t="s">
        <v>322</v>
      </c>
      <c r="S65" s="4" t="s">
        <v>322</v>
      </c>
      <c r="T65" s="4" t="s">
        <v>322</v>
      </c>
      <c r="U65" s="4" t="s">
        <v>322</v>
      </c>
      <c r="V65" s="4" t="s">
        <v>322</v>
      </c>
      <c r="W65" s="4" t="s">
        <v>322</v>
      </c>
      <c r="X65" s="5" t="str">
        <f t="shared" si="4"/>
        <v>正确</v>
      </c>
      <c r="Y65" s="4" t="s">
        <v>363</v>
      </c>
      <c r="Z65" s="4"/>
    </row>
    <row r="66" s="8" customFormat="1" ht="39" customHeight="1" spans="1:26">
      <c r="A66" s="45">
        <v>62</v>
      </c>
      <c r="B66" s="4"/>
      <c r="C66" s="6"/>
      <c r="D66" s="6"/>
      <c r="E66" s="6"/>
      <c r="F66" s="44"/>
      <c r="G66" s="6"/>
      <c r="H66" s="44"/>
      <c r="I66" s="4"/>
      <c r="J66" s="5"/>
      <c r="K66" s="4"/>
      <c r="L66" s="5"/>
      <c r="M66" s="4" t="s">
        <v>402</v>
      </c>
      <c r="N66" s="4">
        <v>22301201025</v>
      </c>
      <c r="O66" s="4" t="s">
        <v>328</v>
      </c>
      <c r="P66" s="4">
        <v>4</v>
      </c>
      <c r="Q66" s="4">
        <v>0</v>
      </c>
      <c r="R66" s="4" t="s">
        <v>322</v>
      </c>
      <c r="S66" s="4" t="s">
        <v>322</v>
      </c>
      <c r="T66" s="4" t="s">
        <v>322</v>
      </c>
      <c r="U66" s="4" t="s">
        <v>322</v>
      </c>
      <c r="V66" s="4" t="s">
        <v>322</v>
      </c>
      <c r="W66" s="4" t="s">
        <v>322</v>
      </c>
      <c r="X66" s="5" t="str">
        <f t="shared" si="4"/>
        <v>正确</v>
      </c>
      <c r="Y66" s="4" t="s">
        <v>363</v>
      </c>
      <c r="Z66" s="4" t="s">
        <v>403</v>
      </c>
    </row>
    <row r="67" s="8" customFormat="1" ht="39" customHeight="1" spans="1:26">
      <c r="A67" s="43">
        <v>63</v>
      </c>
      <c r="B67" s="4"/>
      <c r="C67" s="6"/>
      <c r="D67" s="6"/>
      <c r="E67" s="6"/>
      <c r="F67" s="44"/>
      <c r="G67" s="6"/>
      <c r="H67" s="44"/>
      <c r="I67" s="4"/>
      <c r="J67" s="5"/>
      <c r="K67" s="4"/>
      <c r="L67" s="5"/>
      <c r="M67" s="4" t="s">
        <v>404</v>
      </c>
      <c r="N67" s="4">
        <v>22307221027</v>
      </c>
      <c r="O67" s="4" t="s">
        <v>331</v>
      </c>
      <c r="P67" s="4">
        <v>5</v>
      </c>
      <c r="Q67" s="4">
        <v>0</v>
      </c>
      <c r="R67" s="4" t="s">
        <v>322</v>
      </c>
      <c r="S67" s="4" t="s">
        <v>322</v>
      </c>
      <c r="T67" s="4" t="s">
        <v>322</v>
      </c>
      <c r="U67" s="4" t="s">
        <v>322</v>
      </c>
      <c r="V67" s="4" t="s">
        <v>322</v>
      </c>
      <c r="W67" s="4" t="s">
        <v>322</v>
      </c>
      <c r="X67" s="5" t="str">
        <f t="shared" si="4"/>
        <v>正确</v>
      </c>
      <c r="Y67" s="4" t="s">
        <v>363</v>
      </c>
      <c r="Z67" s="4"/>
    </row>
    <row r="68" s="8" customFormat="1" ht="39" customHeight="1" spans="1:26">
      <c r="A68" s="45">
        <v>64</v>
      </c>
      <c r="B68" s="4"/>
      <c r="C68" s="6"/>
      <c r="D68" s="6"/>
      <c r="E68" s="6"/>
      <c r="F68" s="44"/>
      <c r="G68" s="6"/>
      <c r="H68" s="44"/>
      <c r="I68" s="4"/>
      <c r="J68" s="5"/>
      <c r="K68" s="4"/>
      <c r="L68" s="5"/>
      <c r="M68" s="4" t="s">
        <v>405</v>
      </c>
      <c r="N68" s="74">
        <v>22301201013</v>
      </c>
      <c r="O68" s="4" t="s">
        <v>331</v>
      </c>
      <c r="P68" s="4">
        <v>6</v>
      </c>
      <c r="Q68" s="4">
        <v>0</v>
      </c>
      <c r="R68" s="4" t="s">
        <v>322</v>
      </c>
      <c r="S68" s="4" t="s">
        <v>322</v>
      </c>
      <c r="T68" s="4" t="s">
        <v>322</v>
      </c>
      <c r="U68" s="4" t="s">
        <v>322</v>
      </c>
      <c r="V68" s="4" t="s">
        <v>322</v>
      </c>
      <c r="W68" s="4" t="s">
        <v>322</v>
      </c>
      <c r="X68" s="5" t="str">
        <f t="shared" si="4"/>
        <v>正确</v>
      </c>
      <c r="Y68" s="4" t="s">
        <v>363</v>
      </c>
      <c r="Z68" s="4"/>
    </row>
    <row r="69" s="8" customFormat="1" ht="39" customHeight="1" spans="1:26">
      <c r="A69" s="43">
        <v>65</v>
      </c>
      <c r="B69" s="4"/>
      <c r="C69" s="6"/>
      <c r="D69" s="6"/>
      <c r="E69" s="6"/>
      <c r="F69" s="44"/>
      <c r="G69" s="6"/>
      <c r="H69" s="44"/>
      <c r="I69" s="4"/>
      <c r="J69" s="5"/>
      <c r="K69" s="4"/>
      <c r="L69" s="5"/>
      <c r="M69" s="4" t="s">
        <v>406</v>
      </c>
      <c r="N69" s="4">
        <v>22301201019</v>
      </c>
      <c r="O69" s="4" t="s">
        <v>331</v>
      </c>
      <c r="P69" s="4">
        <v>7</v>
      </c>
      <c r="Q69" s="4">
        <v>0</v>
      </c>
      <c r="R69" s="4" t="s">
        <v>322</v>
      </c>
      <c r="S69" s="4" t="s">
        <v>322</v>
      </c>
      <c r="T69" s="4" t="s">
        <v>322</v>
      </c>
      <c r="U69" s="4" t="s">
        <v>322</v>
      </c>
      <c r="V69" s="4" t="s">
        <v>322</v>
      </c>
      <c r="W69" s="4" t="s">
        <v>322</v>
      </c>
      <c r="X69" s="5" t="str">
        <f t="shared" si="4"/>
        <v>正确</v>
      </c>
      <c r="Y69" s="4" t="s">
        <v>363</v>
      </c>
      <c r="Z69" s="76"/>
    </row>
    <row r="70" s="8" customFormat="1" ht="39" customHeight="1" spans="1:26">
      <c r="A70" s="45">
        <v>66</v>
      </c>
      <c r="B70" s="4" t="s">
        <v>407</v>
      </c>
      <c r="C70" s="6">
        <v>38</v>
      </c>
      <c r="D70" s="6">
        <v>1</v>
      </c>
      <c r="E70" s="6">
        <v>2</v>
      </c>
      <c r="F70" s="46" t="s">
        <v>379</v>
      </c>
      <c r="G70" s="6">
        <v>2</v>
      </c>
      <c r="H70" s="46" t="s">
        <v>379</v>
      </c>
      <c r="I70" s="4">
        <v>3</v>
      </c>
      <c r="J70" s="59" t="s">
        <v>379</v>
      </c>
      <c r="K70" s="4">
        <v>7</v>
      </c>
      <c r="L70" s="59" t="s">
        <v>379</v>
      </c>
      <c r="M70" s="57" t="s">
        <v>408</v>
      </c>
      <c r="N70" s="6">
        <v>22301202023</v>
      </c>
      <c r="O70" s="4" t="s">
        <v>321</v>
      </c>
      <c r="P70" s="6">
        <v>1</v>
      </c>
      <c r="Q70" s="6">
        <v>0</v>
      </c>
      <c r="R70" s="6" t="s">
        <v>322</v>
      </c>
      <c r="S70" s="6" t="s">
        <v>322</v>
      </c>
      <c r="T70" s="6" t="s">
        <v>322</v>
      </c>
      <c r="U70" s="6" t="s">
        <v>322</v>
      </c>
      <c r="V70" s="6" t="s">
        <v>322</v>
      </c>
      <c r="W70" s="6" t="s">
        <v>322</v>
      </c>
      <c r="X70" s="5" t="s">
        <v>379</v>
      </c>
      <c r="Y70" s="6" t="s">
        <v>363</v>
      </c>
      <c r="Z70" s="6"/>
    </row>
    <row r="71" s="8" customFormat="1" ht="39" customHeight="1" spans="1:26">
      <c r="A71" s="43">
        <v>67</v>
      </c>
      <c r="B71" s="4"/>
      <c r="C71" s="6"/>
      <c r="D71" s="6"/>
      <c r="E71" s="6"/>
      <c r="F71" s="47"/>
      <c r="G71" s="6"/>
      <c r="H71" s="47"/>
      <c r="I71" s="4"/>
      <c r="J71" s="60"/>
      <c r="K71" s="4"/>
      <c r="L71" s="60"/>
      <c r="M71" s="58" t="s">
        <v>409</v>
      </c>
      <c r="N71" s="6" t="s">
        <v>92</v>
      </c>
      <c r="O71" s="4" t="s">
        <v>325</v>
      </c>
      <c r="P71" s="4">
        <v>2</v>
      </c>
      <c r="Q71" s="4">
        <v>0</v>
      </c>
      <c r="R71" s="6" t="s">
        <v>322</v>
      </c>
      <c r="S71" s="6" t="s">
        <v>322</v>
      </c>
      <c r="T71" s="6" t="s">
        <v>322</v>
      </c>
      <c r="U71" s="6" t="s">
        <v>322</v>
      </c>
      <c r="V71" s="6" t="s">
        <v>322</v>
      </c>
      <c r="W71" s="6" t="s">
        <v>322</v>
      </c>
      <c r="X71" s="5" t="s">
        <v>379</v>
      </c>
      <c r="Y71" s="6" t="s">
        <v>363</v>
      </c>
      <c r="Z71" s="4"/>
    </row>
    <row r="72" s="8" customFormat="1" ht="39" customHeight="1" spans="1:26">
      <c r="A72" s="45">
        <v>68</v>
      </c>
      <c r="B72" s="4"/>
      <c r="C72" s="6"/>
      <c r="D72" s="6"/>
      <c r="E72" s="6"/>
      <c r="F72" s="47"/>
      <c r="G72" s="6"/>
      <c r="H72" s="47"/>
      <c r="I72" s="4"/>
      <c r="J72" s="60"/>
      <c r="K72" s="4"/>
      <c r="L72" s="60"/>
      <c r="M72" s="57" t="s">
        <v>410</v>
      </c>
      <c r="N72" s="6" t="s">
        <v>94</v>
      </c>
      <c r="O72" s="4" t="s">
        <v>325</v>
      </c>
      <c r="P72" s="4">
        <v>3</v>
      </c>
      <c r="Q72" s="4">
        <v>0</v>
      </c>
      <c r="R72" s="6" t="s">
        <v>322</v>
      </c>
      <c r="S72" s="6" t="s">
        <v>322</v>
      </c>
      <c r="T72" s="6" t="s">
        <v>322</v>
      </c>
      <c r="U72" s="6" t="s">
        <v>322</v>
      </c>
      <c r="V72" s="6" t="s">
        <v>322</v>
      </c>
      <c r="W72" s="6" t="s">
        <v>322</v>
      </c>
      <c r="X72" s="5" t="s">
        <v>379</v>
      </c>
      <c r="Y72" s="6" t="s">
        <v>363</v>
      </c>
      <c r="Z72" s="4"/>
    </row>
    <row r="73" s="8" customFormat="1" ht="39" customHeight="1" spans="1:26">
      <c r="A73" s="43">
        <v>69</v>
      </c>
      <c r="B73" s="4"/>
      <c r="C73" s="6"/>
      <c r="D73" s="6"/>
      <c r="E73" s="6"/>
      <c r="F73" s="47"/>
      <c r="G73" s="6"/>
      <c r="H73" s="47"/>
      <c r="I73" s="4"/>
      <c r="J73" s="60"/>
      <c r="K73" s="4"/>
      <c r="L73" s="60"/>
      <c r="M73" s="57" t="s">
        <v>411</v>
      </c>
      <c r="N73" s="6" t="s">
        <v>96</v>
      </c>
      <c r="O73" s="4" t="s">
        <v>328</v>
      </c>
      <c r="P73" s="4">
        <v>4</v>
      </c>
      <c r="Q73" s="4">
        <v>0</v>
      </c>
      <c r="R73" s="6" t="s">
        <v>322</v>
      </c>
      <c r="S73" s="6" t="s">
        <v>322</v>
      </c>
      <c r="T73" s="6" t="s">
        <v>322</v>
      </c>
      <c r="U73" s="6" t="s">
        <v>322</v>
      </c>
      <c r="V73" s="6" t="s">
        <v>322</v>
      </c>
      <c r="W73" s="6" t="s">
        <v>322</v>
      </c>
      <c r="X73" s="5" t="s">
        <v>379</v>
      </c>
      <c r="Y73" s="6" t="s">
        <v>363</v>
      </c>
      <c r="Z73" s="4"/>
    </row>
    <row r="74" s="8" customFormat="1" ht="39" customHeight="1" spans="1:26">
      <c r="A74" s="45">
        <v>70</v>
      </c>
      <c r="B74" s="4"/>
      <c r="C74" s="6"/>
      <c r="D74" s="6"/>
      <c r="E74" s="6"/>
      <c r="F74" s="47"/>
      <c r="G74" s="6"/>
      <c r="H74" s="47"/>
      <c r="I74" s="4"/>
      <c r="J74" s="60"/>
      <c r="K74" s="4"/>
      <c r="L74" s="60"/>
      <c r="M74" s="57" t="s">
        <v>412</v>
      </c>
      <c r="N74" s="6" t="s">
        <v>98</v>
      </c>
      <c r="O74" s="4" t="s">
        <v>328</v>
      </c>
      <c r="P74" s="4">
        <v>5</v>
      </c>
      <c r="Q74" s="4">
        <v>0</v>
      </c>
      <c r="R74" s="6" t="s">
        <v>322</v>
      </c>
      <c r="S74" s="6" t="s">
        <v>322</v>
      </c>
      <c r="T74" s="6" t="s">
        <v>322</v>
      </c>
      <c r="U74" s="6" t="s">
        <v>322</v>
      </c>
      <c r="V74" s="6" t="s">
        <v>322</v>
      </c>
      <c r="W74" s="6" t="s">
        <v>322</v>
      </c>
      <c r="X74" s="5" t="s">
        <v>379</v>
      </c>
      <c r="Y74" s="6" t="s">
        <v>363</v>
      </c>
      <c r="Z74" s="4"/>
    </row>
    <row r="75" s="8" customFormat="1" ht="39" customHeight="1" spans="1:26">
      <c r="A75" s="43">
        <v>71</v>
      </c>
      <c r="B75" s="4"/>
      <c r="C75" s="6"/>
      <c r="D75" s="6"/>
      <c r="E75" s="6"/>
      <c r="F75" s="47"/>
      <c r="G75" s="6"/>
      <c r="H75" s="47"/>
      <c r="I75" s="4"/>
      <c r="J75" s="60"/>
      <c r="K75" s="4"/>
      <c r="L75" s="60"/>
      <c r="M75" s="57" t="s">
        <v>413</v>
      </c>
      <c r="N75" s="6" t="s">
        <v>100</v>
      </c>
      <c r="O75" s="4" t="s">
        <v>331</v>
      </c>
      <c r="P75" s="4">
        <v>6</v>
      </c>
      <c r="Q75" s="4">
        <v>0</v>
      </c>
      <c r="R75" s="6" t="s">
        <v>322</v>
      </c>
      <c r="S75" s="6" t="s">
        <v>322</v>
      </c>
      <c r="T75" s="6" t="s">
        <v>322</v>
      </c>
      <c r="U75" s="6" t="s">
        <v>322</v>
      </c>
      <c r="V75" s="6" t="s">
        <v>322</v>
      </c>
      <c r="W75" s="6" t="s">
        <v>322</v>
      </c>
      <c r="X75" s="5" t="s">
        <v>379</v>
      </c>
      <c r="Y75" s="6" t="s">
        <v>363</v>
      </c>
      <c r="Z75" s="4"/>
    </row>
    <row r="76" s="8" customFormat="1" ht="39" customHeight="1" spans="1:26">
      <c r="A76" s="45">
        <v>72</v>
      </c>
      <c r="B76" s="4"/>
      <c r="C76" s="6"/>
      <c r="D76" s="6"/>
      <c r="E76" s="6"/>
      <c r="F76" s="47"/>
      <c r="G76" s="6"/>
      <c r="H76" s="47"/>
      <c r="I76" s="4"/>
      <c r="J76" s="60"/>
      <c r="K76" s="4"/>
      <c r="L76" s="60"/>
      <c r="M76" s="57" t="s">
        <v>414</v>
      </c>
      <c r="N76" s="6" t="s">
        <v>102</v>
      </c>
      <c r="O76" s="4" t="s">
        <v>331</v>
      </c>
      <c r="P76" s="4">
        <v>7</v>
      </c>
      <c r="Q76" s="4">
        <v>0</v>
      </c>
      <c r="R76" s="6" t="s">
        <v>322</v>
      </c>
      <c r="S76" s="6" t="s">
        <v>322</v>
      </c>
      <c r="T76" s="6" t="s">
        <v>322</v>
      </c>
      <c r="U76" s="6" t="s">
        <v>322</v>
      </c>
      <c r="V76" s="6" t="s">
        <v>322</v>
      </c>
      <c r="W76" s="6" t="s">
        <v>322</v>
      </c>
      <c r="X76" s="5" t="s">
        <v>379</v>
      </c>
      <c r="Y76" s="6" t="s">
        <v>363</v>
      </c>
      <c r="Z76" s="4"/>
    </row>
    <row r="77" s="8" customFormat="1" ht="39" customHeight="1" spans="1:26">
      <c r="A77" s="43">
        <v>73</v>
      </c>
      <c r="B77" s="4"/>
      <c r="C77" s="6"/>
      <c r="D77" s="6"/>
      <c r="E77" s="6"/>
      <c r="F77" s="47"/>
      <c r="G77" s="6"/>
      <c r="H77" s="47"/>
      <c r="I77" s="4"/>
      <c r="J77" s="60"/>
      <c r="K77" s="4"/>
      <c r="L77" s="60"/>
      <c r="M77" s="57" t="s">
        <v>415</v>
      </c>
      <c r="N77" s="6" t="s">
        <v>104</v>
      </c>
      <c r="O77" s="4" t="s">
        <v>331</v>
      </c>
      <c r="P77" s="4">
        <v>9</v>
      </c>
      <c r="Q77" s="4">
        <v>1</v>
      </c>
      <c r="R77" s="6" t="s">
        <v>322</v>
      </c>
      <c r="S77" s="6" t="s">
        <v>322</v>
      </c>
      <c r="T77" s="6" t="s">
        <v>322</v>
      </c>
      <c r="U77" s="6" t="s">
        <v>322</v>
      </c>
      <c r="V77" s="6" t="s">
        <v>322</v>
      </c>
      <c r="W77" s="6" t="s">
        <v>322</v>
      </c>
      <c r="X77" s="5" t="s">
        <v>379</v>
      </c>
      <c r="Y77" s="6" t="s">
        <v>363</v>
      </c>
      <c r="Z77" s="4" t="s">
        <v>416</v>
      </c>
    </row>
    <row r="78" s="8" customFormat="1" ht="39" customHeight="1" spans="1:26">
      <c r="A78" s="45">
        <v>74</v>
      </c>
      <c r="B78" s="4" t="s">
        <v>417</v>
      </c>
      <c r="C78" s="6">
        <v>14</v>
      </c>
      <c r="D78" s="6">
        <v>0</v>
      </c>
      <c r="E78" s="6">
        <v>1</v>
      </c>
      <c r="F78" s="44" t="str">
        <f>IF(E78&lt;=ROUND(C78*0.04,0),"正确","错误")</f>
        <v>正确</v>
      </c>
      <c r="G78" s="6">
        <v>1</v>
      </c>
      <c r="H78" s="44" t="str">
        <f>IF(G78&lt;=ROUND(C78*0.06,0),"正确","错误")</f>
        <v>正确</v>
      </c>
      <c r="I78" s="4">
        <v>0</v>
      </c>
      <c r="J78" s="5" t="str">
        <f>IF(I78&lt;=ROUND(C78*0.1,0),"正确","错误")</f>
        <v>正确</v>
      </c>
      <c r="K78" s="4">
        <f>E78+G78+I78</f>
        <v>2</v>
      </c>
      <c r="L78" s="5" t="s">
        <v>379</v>
      </c>
      <c r="M78" s="4" t="s">
        <v>418</v>
      </c>
      <c r="N78" s="4">
        <v>23301032002</v>
      </c>
      <c r="O78" s="4" t="s">
        <v>325</v>
      </c>
      <c r="P78" s="4">
        <v>2</v>
      </c>
      <c r="Q78" s="4">
        <v>0</v>
      </c>
      <c r="R78" s="4" t="s">
        <v>322</v>
      </c>
      <c r="S78" s="4" t="s">
        <v>322</v>
      </c>
      <c r="T78" s="4" t="s">
        <v>322</v>
      </c>
      <c r="U78" s="4" t="s">
        <v>322</v>
      </c>
      <c r="V78" s="4" t="s">
        <v>322</v>
      </c>
      <c r="W78" s="4" t="s">
        <v>322</v>
      </c>
      <c r="X78" s="5" t="str">
        <f t="shared" ref="X78:X85" si="5">IF(OR(O78="特等",O78="一等"),IF(AND(Q78=0,COUNTIF(R78:W78,"否")=6),"正确","错误"),IF(COUNTIF(R78:W78,"否")=6,"正确","错误"))</f>
        <v>正确</v>
      </c>
      <c r="Y78" s="4" t="s">
        <v>363</v>
      </c>
      <c r="Z78" s="4"/>
    </row>
    <row r="79" s="8" customFormat="1" ht="45" customHeight="1" spans="1:26">
      <c r="A79" s="43">
        <v>75</v>
      </c>
      <c r="B79" s="4"/>
      <c r="C79" s="6"/>
      <c r="D79" s="6"/>
      <c r="E79" s="6"/>
      <c r="F79" s="44"/>
      <c r="G79" s="6"/>
      <c r="H79" s="44"/>
      <c r="I79" s="4"/>
      <c r="J79" s="5"/>
      <c r="K79" s="4"/>
      <c r="L79" s="5"/>
      <c r="M79" s="4" t="s">
        <v>419</v>
      </c>
      <c r="N79" s="4">
        <v>23311011028</v>
      </c>
      <c r="O79" s="4" t="s">
        <v>328</v>
      </c>
      <c r="P79" s="4">
        <v>1</v>
      </c>
      <c r="Q79" s="4">
        <v>1</v>
      </c>
      <c r="R79" s="4" t="s">
        <v>322</v>
      </c>
      <c r="S79" s="4" t="s">
        <v>322</v>
      </c>
      <c r="T79" s="4" t="s">
        <v>322</v>
      </c>
      <c r="U79" s="4" t="s">
        <v>322</v>
      </c>
      <c r="V79" s="4" t="s">
        <v>322</v>
      </c>
      <c r="W79" s="4" t="s">
        <v>322</v>
      </c>
      <c r="X79" s="5" t="str">
        <f t="shared" si="5"/>
        <v>正确</v>
      </c>
      <c r="Y79" s="4" t="s">
        <v>363</v>
      </c>
      <c r="Z79" s="4" t="s">
        <v>420</v>
      </c>
    </row>
    <row r="80" s="36" customFormat="1" ht="50" customHeight="1" spans="1:26">
      <c r="A80" s="45">
        <v>76</v>
      </c>
      <c r="B80" s="34" t="s">
        <v>421</v>
      </c>
      <c r="C80" s="14">
        <v>27</v>
      </c>
      <c r="D80" s="14">
        <v>1</v>
      </c>
      <c r="E80" s="14">
        <v>1</v>
      </c>
      <c r="F80" s="46" t="str">
        <f>IF(E80&lt;=ROUND(C80*0.04,0),"正确","错误")</f>
        <v>正确</v>
      </c>
      <c r="G80" s="14">
        <v>2</v>
      </c>
      <c r="H80" s="46" t="str">
        <f>IF(G80&lt;=ROUND(C80*0.06,0),"正确","错误")</f>
        <v>正确</v>
      </c>
      <c r="I80" s="34">
        <v>2</v>
      </c>
      <c r="J80" s="59" t="str">
        <f>IF(I80&lt;=ROUND(C80*0.1,0),"正确","错误")</f>
        <v>正确</v>
      </c>
      <c r="K80" s="34">
        <f>E80+G80+I80</f>
        <v>5</v>
      </c>
      <c r="L80" s="59" t="str">
        <f>IF(K80&lt;=C80*0.2,"正确","错误")</f>
        <v>正确</v>
      </c>
      <c r="M80" s="6" t="s">
        <v>422</v>
      </c>
      <c r="N80" s="6">
        <v>24301011009</v>
      </c>
      <c r="O80" s="4" t="s">
        <v>321</v>
      </c>
      <c r="P80" s="6">
        <v>1</v>
      </c>
      <c r="Q80" s="6">
        <v>0</v>
      </c>
      <c r="R80" s="6" t="s">
        <v>322</v>
      </c>
      <c r="S80" s="6" t="s">
        <v>322</v>
      </c>
      <c r="T80" s="6" t="s">
        <v>322</v>
      </c>
      <c r="U80" s="6" t="s">
        <v>322</v>
      </c>
      <c r="V80" s="6" t="s">
        <v>322</v>
      </c>
      <c r="W80" s="6" t="s">
        <v>322</v>
      </c>
      <c r="X80" s="5" t="str">
        <f t="shared" si="5"/>
        <v>正确</v>
      </c>
      <c r="Y80" s="6" t="s">
        <v>363</v>
      </c>
      <c r="Z80" s="6"/>
    </row>
    <row r="81" s="36" customFormat="1" ht="39" customHeight="1" spans="1:26">
      <c r="A81" s="43">
        <v>77</v>
      </c>
      <c r="B81" s="35"/>
      <c r="C81" s="15"/>
      <c r="D81" s="15"/>
      <c r="E81" s="15"/>
      <c r="F81" s="47"/>
      <c r="G81" s="15"/>
      <c r="H81" s="47"/>
      <c r="I81" s="35"/>
      <c r="J81" s="60"/>
      <c r="K81" s="35"/>
      <c r="L81" s="60"/>
      <c r="M81" s="4" t="s">
        <v>423</v>
      </c>
      <c r="N81" s="4">
        <v>24307152026</v>
      </c>
      <c r="O81" s="4" t="s">
        <v>325</v>
      </c>
      <c r="P81" s="6">
        <v>2</v>
      </c>
      <c r="Q81" s="6">
        <v>0</v>
      </c>
      <c r="R81" s="6" t="s">
        <v>322</v>
      </c>
      <c r="S81" s="6" t="s">
        <v>322</v>
      </c>
      <c r="T81" s="19" t="s">
        <v>322</v>
      </c>
      <c r="U81" s="19" t="s">
        <v>322</v>
      </c>
      <c r="V81" s="19" t="s">
        <v>322</v>
      </c>
      <c r="W81" s="19" t="s">
        <v>322</v>
      </c>
      <c r="X81" s="5" t="str">
        <f t="shared" si="5"/>
        <v>正确</v>
      </c>
      <c r="Y81" s="6" t="s">
        <v>363</v>
      </c>
      <c r="Z81" s="4"/>
    </row>
    <row r="82" s="36" customFormat="1" ht="39" customHeight="1" spans="1:26">
      <c r="A82" s="45">
        <v>78</v>
      </c>
      <c r="B82" s="35"/>
      <c r="C82" s="15"/>
      <c r="D82" s="15"/>
      <c r="E82" s="15"/>
      <c r="F82" s="47"/>
      <c r="G82" s="15"/>
      <c r="H82" s="47"/>
      <c r="I82" s="35"/>
      <c r="J82" s="60"/>
      <c r="K82" s="35"/>
      <c r="L82" s="60"/>
      <c r="M82" s="4" t="s">
        <v>424</v>
      </c>
      <c r="N82" s="4">
        <v>24303012013</v>
      </c>
      <c r="O82" s="4" t="s">
        <v>328</v>
      </c>
      <c r="P82" s="6">
        <v>3</v>
      </c>
      <c r="Q82" s="6">
        <v>1</v>
      </c>
      <c r="R82" s="6" t="s">
        <v>322</v>
      </c>
      <c r="S82" s="6" t="s">
        <v>322</v>
      </c>
      <c r="T82" s="19" t="s">
        <v>322</v>
      </c>
      <c r="U82" s="19" t="s">
        <v>322</v>
      </c>
      <c r="V82" s="19" t="s">
        <v>322</v>
      </c>
      <c r="W82" s="19" t="s">
        <v>322</v>
      </c>
      <c r="X82" s="5" t="str">
        <f t="shared" si="5"/>
        <v>正确</v>
      </c>
      <c r="Y82" s="6" t="s">
        <v>363</v>
      </c>
      <c r="Z82" s="4"/>
    </row>
    <row r="83" s="36" customFormat="1" ht="39" customHeight="1" spans="1:26">
      <c r="A83" s="43">
        <v>79</v>
      </c>
      <c r="B83" s="35"/>
      <c r="C83" s="15"/>
      <c r="D83" s="15"/>
      <c r="E83" s="15"/>
      <c r="F83" s="47"/>
      <c r="G83" s="15"/>
      <c r="H83" s="47"/>
      <c r="I83" s="35"/>
      <c r="J83" s="60"/>
      <c r="K83" s="35"/>
      <c r="L83" s="60"/>
      <c r="M83" s="4" t="s">
        <v>425</v>
      </c>
      <c r="N83" s="4">
        <v>24301111012</v>
      </c>
      <c r="O83" s="4" t="s">
        <v>328</v>
      </c>
      <c r="P83" s="6">
        <v>4</v>
      </c>
      <c r="Q83" s="6">
        <v>0</v>
      </c>
      <c r="R83" s="6" t="s">
        <v>322</v>
      </c>
      <c r="S83" s="6" t="s">
        <v>322</v>
      </c>
      <c r="T83" s="19" t="s">
        <v>322</v>
      </c>
      <c r="U83" s="19" t="s">
        <v>322</v>
      </c>
      <c r="V83" s="19" t="s">
        <v>322</v>
      </c>
      <c r="W83" s="19" t="s">
        <v>322</v>
      </c>
      <c r="X83" s="5" t="str">
        <f t="shared" si="5"/>
        <v>正确</v>
      </c>
      <c r="Y83" s="6" t="s">
        <v>363</v>
      </c>
      <c r="Z83" s="4"/>
    </row>
    <row r="84" s="36" customFormat="1" ht="39" customHeight="1" spans="1:26">
      <c r="A84" s="45">
        <v>80</v>
      </c>
      <c r="B84" s="35"/>
      <c r="C84" s="15"/>
      <c r="D84" s="15"/>
      <c r="E84" s="15"/>
      <c r="F84" s="47"/>
      <c r="G84" s="15"/>
      <c r="H84" s="47"/>
      <c r="I84" s="35"/>
      <c r="J84" s="60"/>
      <c r="K84" s="35"/>
      <c r="L84" s="60"/>
      <c r="M84" s="4" t="s">
        <v>426</v>
      </c>
      <c r="N84" s="4">
        <v>24301113017</v>
      </c>
      <c r="O84" s="4" t="s">
        <v>331</v>
      </c>
      <c r="P84" s="6">
        <v>5</v>
      </c>
      <c r="Q84" s="6">
        <v>0</v>
      </c>
      <c r="R84" s="6" t="s">
        <v>322</v>
      </c>
      <c r="S84" s="6" t="s">
        <v>322</v>
      </c>
      <c r="T84" s="19" t="s">
        <v>322</v>
      </c>
      <c r="U84" s="19" t="s">
        <v>322</v>
      </c>
      <c r="V84" s="19" t="s">
        <v>322</v>
      </c>
      <c r="W84" s="19" t="s">
        <v>322</v>
      </c>
      <c r="X84" s="5" t="str">
        <f t="shared" si="5"/>
        <v>正确</v>
      </c>
      <c r="Y84" s="6" t="s">
        <v>363</v>
      </c>
      <c r="Z84" s="4"/>
    </row>
    <row r="85" s="36" customFormat="1" ht="39" customHeight="1" spans="1:26">
      <c r="A85" s="43">
        <v>81</v>
      </c>
      <c r="B85" s="35"/>
      <c r="C85" s="15"/>
      <c r="D85" s="15"/>
      <c r="E85" s="15"/>
      <c r="F85" s="47"/>
      <c r="G85" s="15"/>
      <c r="H85" s="47"/>
      <c r="I85" s="35"/>
      <c r="J85" s="60"/>
      <c r="K85" s="35"/>
      <c r="L85" s="60"/>
      <c r="M85" s="4" t="s">
        <v>427</v>
      </c>
      <c r="N85" s="4">
        <v>24301111011</v>
      </c>
      <c r="O85" s="4" t="s">
        <v>331</v>
      </c>
      <c r="P85" s="6">
        <v>6</v>
      </c>
      <c r="Q85" s="6">
        <v>0</v>
      </c>
      <c r="R85" s="6" t="s">
        <v>322</v>
      </c>
      <c r="S85" s="6" t="s">
        <v>322</v>
      </c>
      <c r="T85" s="19" t="s">
        <v>322</v>
      </c>
      <c r="U85" s="19" t="s">
        <v>322</v>
      </c>
      <c r="V85" s="19" t="s">
        <v>322</v>
      </c>
      <c r="W85" s="19" t="s">
        <v>322</v>
      </c>
      <c r="X85" s="5" t="str">
        <f t="shared" si="5"/>
        <v>正确</v>
      </c>
      <c r="Y85" s="6" t="s">
        <v>363</v>
      </c>
      <c r="Z85" s="4"/>
    </row>
    <row r="86" s="8" customFormat="1" ht="39" customHeight="1" spans="1:26">
      <c r="A86" s="45">
        <v>82</v>
      </c>
      <c r="B86" s="34" t="s">
        <v>428</v>
      </c>
      <c r="C86" s="14">
        <v>31</v>
      </c>
      <c r="D86" s="14">
        <v>0</v>
      </c>
      <c r="E86" s="14">
        <v>1</v>
      </c>
      <c r="F86" s="14" t="s">
        <v>379</v>
      </c>
      <c r="G86" s="14">
        <v>2</v>
      </c>
      <c r="H86" s="14" t="s">
        <v>379</v>
      </c>
      <c r="I86" s="34">
        <v>3</v>
      </c>
      <c r="J86" s="34" t="s">
        <v>379</v>
      </c>
      <c r="K86" s="34">
        <v>6</v>
      </c>
      <c r="L86" s="34" t="s">
        <v>379</v>
      </c>
      <c r="M86" s="6" t="s">
        <v>429</v>
      </c>
      <c r="N86" s="6">
        <v>22301212007</v>
      </c>
      <c r="O86" s="4" t="s">
        <v>325</v>
      </c>
      <c r="P86" s="6">
        <v>2</v>
      </c>
      <c r="Q86" s="6">
        <v>0</v>
      </c>
      <c r="R86" s="6" t="s">
        <v>322</v>
      </c>
      <c r="S86" s="6" t="s">
        <v>322</v>
      </c>
      <c r="T86" s="6" t="s">
        <v>322</v>
      </c>
      <c r="U86" s="6" t="s">
        <v>322</v>
      </c>
      <c r="V86" s="6" t="s">
        <v>322</v>
      </c>
      <c r="W86" s="6" t="s">
        <v>322</v>
      </c>
      <c r="X86" s="4" t="s">
        <v>379</v>
      </c>
      <c r="Y86" s="6" t="s">
        <v>430</v>
      </c>
      <c r="Z86" s="4" t="s">
        <v>431</v>
      </c>
    </row>
    <row r="87" s="8" customFormat="1" ht="39" customHeight="1" spans="1:26">
      <c r="A87" s="43">
        <v>83</v>
      </c>
      <c r="B87" s="35"/>
      <c r="C87" s="15"/>
      <c r="D87" s="15"/>
      <c r="E87" s="15"/>
      <c r="F87" s="15"/>
      <c r="G87" s="15"/>
      <c r="H87" s="15"/>
      <c r="I87" s="35"/>
      <c r="J87" s="35"/>
      <c r="K87" s="35"/>
      <c r="L87" s="35"/>
      <c r="M87" s="4" t="s">
        <v>432</v>
      </c>
      <c r="N87" s="4">
        <v>22301111033</v>
      </c>
      <c r="O87" s="4" t="s">
        <v>328</v>
      </c>
      <c r="P87" s="4">
        <v>1</v>
      </c>
      <c r="Q87" s="4">
        <v>2</v>
      </c>
      <c r="R87" s="6" t="s">
        <v>322</v>
      </c>
      <c r="S87" s="6" t="s">
        <v>322</v>
      </c>
      <c r="T87" s="6" t="s">
        <v>322</v>
      </c>
      <c r="U87" s="6" t="s">
        <v>322</v>
      </c>
      <c r="V87" s="6" t="s">
        <v>322</v>
      </c>
      <c r="W87" s="6" t="s">
        <v>322</v>
      </c>
      <c r="X87" s="4" t="s">
        <v>379</v>
      </c>
      <c r="Y87" s="6" t="s">
        <v>430</v>
      </c>
      <c r="Z87" s="4"/>
    </row>
    <row r="88" s="8" customFormat="1" ht="39" customHeight="1" spans="1:26">
      <c r="A88" s="45">
        <v>84</v>
      </c>
      <c r="B88" s="35"/>
      <c r="C88" s="15"/>
      <c r="D88" s="15"/>
      <c r="E88" s="15"/>
      <c r="F88" s="15"/>
      <c r="G88" s="15"/>
      <c r="H88" s="15"/>
      <c r="I88" s="35"/>
      <c r="J88" s="35"/>
      <c r="K88" s="35"/>
      <c r="L88" s="35"/>
      <c r="M88" s="4" t="s">
        <v>433</v>
      </c>
      <c r="N88" s="4">
        <v>22303082025</v>
      </c>
      <c r="O88" s="4" t="s">
        <v>328</v>
      </c>
      <c r="P88" s="4">
        <v>3</v>
      </c>
      <c r="Q88" s="4">
        <v>0</v>
      </c>
      <c r="R88" s="6" t="s">
        <v>322</v>
      </c>
      <c r="S88" s="6" t="s">
        <v>322</v>
      </c>
      <c r="T88" s="6" t="s">
        <v>322</v>
      </c>
      <c r="U88" s="6" t="s">
        <v>322</v>
      </c>
      <c r="V88" s="6" t="s">
        <v>322</v>
      </c>
      <c r="W88" s="6" t="s">
        <v>322</v>
      </c>
      <c r="X88" s="4" t="s">
        <v>379</v>
      </c>
      <c r="Y88" s="6" t="s">
        <v>430</v>
      </c>
      <c r="Z88" s="4"/>
    </row>
    <row r="89" s="8" customFormat="1" ht="39" customHeight="1" spans="1:26">
      <c r="A89" s="43">
        <v>85</v>
      </c>
      <c r="B89" s="35"/>
      <c r="C89" s="15"/>
      <c r="D89" s="15"/>
      <c r="E89" s="15"/>
      <c r="F89" s="15"/>
      <c r="G89" s="15"/>
      <c r="H89" s="15"/>
      <c r="I89" s="35"/>
      <c r="J89" s="35"/>
      <c r="K89" s="35"/>
      <c r="L89" s="35"/>
      <c r="M89" s="4" t="s">
        <v>434</v>
      </c>
      <c r="N89" s="4">
        <v>22307152029</v>
      </c>
      <c r="O89" s="4" t="s">
        <v>331</v>
      </c>
      <c r="P89" s="4">
        <v>4</v>
      </c>
      <c r="Q89" s="4">
        <v>0</v>
      </c>
      <c r="R89" s="6" t="s">
        <v>322</v>
      </c>
      <c r="S89" s="6" t="s">
        <v>322</v>
      </c>
      <c r="T89" s="6" t="s">
        <v>322</v>
      </c>
      <c r="U89" s="6" t="s">
        <v>322</v>
      </c>
      <c r="V89" s="6" t="s">
        <v>322</v>
      </c>
      <c r="W89" s="6" t="s">
        <v>322</v>
      </c>
      <c r="X89" s="4" t="s">
        <v>379</v>
      </c>
      <c r="Y89" s="6" t="s">
        <v>430</v>
      </c>
      <c r="Z89" s="4"/>
    </row>
    <row r="90" s="8" customFormat="1" ht="39" customHeight="1" spans="1:26">
      <c r="A90" s="45">
        <v>86</v>
      </c>
      <c r="B90" s="35"/>
      <c r="C90" s="15"/>
      <c r="D90" s="15"/>
      <c r="E90" s="15"/>
      <c r="F90" s="15"/>
      <c r="G90" s="15"/>
      <c r="H90" s="15"/>
      <c r="I90" s="35"/>
      <c r="J90" s="35"/>
      <c r="K90" s="35"/>
      <c r="L90" s="35"/>
      <c r="M90" s="4" t="s">
        <v>435</v>
      </c>
      <c r="N90" s="4">
        <v>22307111020</v>
      </c>
      <c r="O90" s="4" t="s">
        <v>331</v>
      </c>
      <c r="P90" s="4">
        <v>5</v>
      </c>
      <c r="Q90" s="4">
        <v>0</v>
      </c>
      <c r="R90" s="6" t="s">
        <v>322</v>
      </c>
      <c r="S90" s="6" t="s">
        <v>322</v>
      </c>
      <c r="T90" s="6" t="s">
        <v>322</v>
      </c>
      <c r="U90" s="6" t="s">
        <v>322</v>
      </c>
      <c r="V90" s="6" t="s">
        <v>322</v>
      </c>
      <c r="W90" s="6" t="s">
        <v>322</v>
      </c>
      <c r="X90" s="4" t="s">
        <v>379</v>
      </c>
      <c r="Y90" s="6" t="s">
        <v>430</v>
      </c>
      <c r="Z90" s="4"/>
    </row>
    <row r="91" s="8" customFormat="1" ht="39" customHeight="1" spans="1:26">
      <c r="A91" s="43">
        <v>87</v>
      </c>
      <c r="B91" s="12"/>
      <c r="C91" s="16"/>
      <c r="D91" s="16"/>
      <c r="E91" s="16"/>
      <c r="F91" s="16"/>
      <c r="G91" s="16"/>
      <c r="H91" s="16"/>
      <c r="I91" s="12"/>
      <c r="J91" s="12"/>
      <c r="K91" s="12"/>
      <c r="L91" s="12"/>
      <c r="M91" s="4" t="s">
        <v>436</v>
      </c>
      <c r="N91" s="4">
        <v>22301172035</v>
      </c>
      <c r="O91" s="4" t="s">
        <v>331</v>
      </c>
      <c r="P91" s="4">
        <v>6</v>
      </c>
      <c r="Q91" s="4">
        <v>1</v>
      </c>
      <c r="R91" s="6" t="s">
        <v>322</v>
      </c>
      <c r="S91" s="6" t="s">
        <v>322</v>
      </c>
      <c r="T91" s="6" t="s">
        <v>322</v>
      </c>
      <c r="U91" s="6" t="s">
        <v>322</v>
      </c>
      <c r="V91" s="6" t="s">
        <v>322</v>
      </c>
      <c r="W91" s="6" t="s">
        <v>322</v>
      </c>
      <c r="X91" s="4" t="s">
        <v>379</v>
      </c>
      <c r="Y91" s="6" t="s">
        <v>430</v>
      </c>
      <c r="Z91" s="4"/>
    </row>
    <row r="92" s="8" customFormat="1" ht="39" customHeight="1" spans="1:26">
      <c r="A92" s="45">
        <v>88</v>
      </c>
      <c r="B92" s="34" t="s">
        <v>437</v>
      </c>
      <c r="C92" s="14">
        <v>36</v>
      </c>
      <c r="D92" s="14">
        <v>0</v>
      </c>
      <c r="E92" s="14">
        <v>1</v>
      </c>
      <c r="F92" s="46" t="s">
        <v>379</v>
      </c>
      <c r="G92" s="14">
        <v>2</v>
      </c>
      <c r="H92" s="46" t="s">
        <v>379</v>
      </c>
      <c r="I92" s="34">
        <v>4</v>
      </c>
      <c r="J92" s="59" t="s">
        <v>379</v>
      </c>
      <c r="K92" s="34">
        <v>7</v>
      </c>
      <c r="L92" s="59" t="s">
        <v>379</v>
      </c>
      <c r="M92" s="20" t="s">
        <v>438</v>
      </c>
      <c r="N92" s="20" t="s">
        <v>117</v>
      </c>
      <c r="O92" s="4" t="s">
        <v>325</v>
      </c>
      <c r="P92" s="6">
        <v>2</v>
      </c>
      <c r="Q92" s="6">
        <v>0</v>
      </c>
      <c r="R92" s="6" t="s">
        <v>322</v>
      </c>
      <c r="S92" s="6" t="s">
        <v>322</v>
      </c>
      <c r="T92" s="6" t="s">
        <v>322</v>
      </c>
      <c r="U92" s="6" t="s">
        <v>322</v>
      </c>
      <c r="V92" s="6" t="s">
        <v>322</v>
      </c>
      <c r="W92" s="6" t="s">
        <v>322</v>
      </c>
      <c r="X92" s="5" t="s">
        <v>379</v>
      </c>
      <c r="Y92" s="6" t="s">
        <v>430</v>
      </c>
      <c r="Z92" s="4" t="s">
        <v>439</v>
      </c>
    </row>
    <row r="93" s="8" customFormat="1" ht="79" customHeight="1" spans="1:26">
      <c r="A93" s="43">
        <v>89</v>
      </c>
      <c r="B93" s="35"/>
      <c r="C93" s="15"/>
      <c r="D93" s="15"/>
      <c r="E93" s="15"/>
      <c r="F93" s="47"/>
      <c r="G93" s="15"/>
      <c r="H93" s="47"/>
      <c r="I93" s="35"/>
      <c r="J93" s="60"/>
      <c r="K93" s="35"/>
      <c r="L93" s="60"/>
      <c r="M93" s="20" t="s">
        <v>440</v>
      </c>
      <c r="N93" s="20" t="s">
        <v>119</v>
      </c>
      <c r="O93" s="4" t="s">
        <v>328</v>
      </c>
      <c r="P93" s="4">
        <v>1</v>
      </c>
      <c r="Q93" s="4">
        <v>1</v>
      </c>
      <c r="R93" s="6" t="s">
        <v>322</v>
      </c>
      <c r="S93" s="6" t="s">
        <v>322</v>
      </c>
      <c r="T93" s="6" t="s">
        <v>322</v>
      </c>
      <c r="U93" s="6" t="s">
        <v>322</v>
      </c>
      <c r="V93" s="6" t="s">
        <v>322</v>
      </c>
      <c r="W93" s="6" t="s">
        <v>322</v>
      </c>
      <c r="X93" s="5" t="s">
        <v>379</v>
      </c>
      <c r="Y93" s="6" t="s">
        <v>430</v>
      </c>
      <c r="Z93" s="4" t="s">
        <v>441</v>
      </c>
    </row>
    <row r="94" s="8" customFormat="1" ht="39" customHeight="1" spans="1:26">
      <c r="A94" s="45">
        <v>90</v>
      </c>
      <c r="B94" s="35"/>
      <c r="C94" s="15"/>
      <c r="D94" s="15"/>
      <c r="E94" s="15"/>
      <c r="F94" s="47"/>
      <c r="G94" s="15"/>
      <c r="H94" s="47"/>
      <c r="I94" s="35"/>
      <c r="J94" s="60"/>
      <c r="K94" s="35"/>
      <c r="L94" s="60"/>
      <c r="M94" s="20" t="s">
        <v>442</v>
      </c>
      <c r="N94" s="20" t="s">
        <v>121</v>
      </c>
      <c r="O94" s="4" t="s">
        <v>328</v>
      </c>
      <c r="P94" s="4">
        <v>3</v>
      </c>
      <c r="Q94" s="4">
        <v>0</v>
      </c>
      <c r="R94" s="6" t="s">
        <v>322</v>
      </c>
      <c r="S94" s="6" t="s">
        <v>322</v>
      </c>
      <c r="T94" s="6" t="s">
        <v>322</v>
      </c>
      <c r="U94" s="6" t="s">
        <v>322</v>
      </c>
      <c r="V94" s="6" t="s">
        <v>322</v>
      </c>
      <c r="W94" s="6" t="s">
        <v>322</v>
      </c>
      <c r="X94" s="5" t="s">
        <v>379</v>
      </c>
      <c r="Y94" s="6" t="s">
        <v>430</v>
      </c>
      <c r="Z94" s="4"/>
    </row>
    <row r="95" s="8" customFormat="1" ht="39" customHeight="1" spans="1:26">
      <c r="A95" s="43">
        <v>91</v>
      </c>
      <c r="B95" s="35"/>
      <c r="C95" s="15"/>
      <c r="D95" s="15"/>
      <c r="E95" s="15"/>
      <c r="F95" s="47"/>
      <c r="G95" s="15"/>
      <c r="H95" s="47"/>
      <c r="I95" s="35"/>
      <c r="J95" s="60"/>
      <c r="K95" s="35"/>
      <c r="L95" s="60"/>
      <c r="M95" s="20" t="s">
        <v>443</v>
      </c>
      <c r="N95" s="20" t="s">
        <v>123</v>
      </c>
      <c r="O95" s="4" t="s">
        <v>331</v>
      </c>
      <c r="P95" s="4">
        <v>4</v>
      </c>
      <c r="Q95" s="4">
        <v>1</v>
      </c>
      <c r="R95" s="6" t="s">
        <v>322</v>
      </c>
      <c r="S95" s="6" t="s">
        <v>322</v>
      </c>
      <c r="T95" s="6" t="s">
        <v>322</v>
      </c>
      <c r="U95" s="6" t="s">
        <v>322</v>
      </c>
      <c r="V95" s="6" t="s">
        <v>322</v>
      </c>
      <c r="W95" s="6" t="s">
        <v>322</v>
      </c>
      <c r="X95" s="5" t="s">
        <v>379</v>
      </c>
      <c r="Y95" s="6" t="s">
        <v>430</v>
      </c>
      <c r="Z95" s="4"/>
    </row>
    <row r="96" s="8" customFormat="1" ht="39" customHeight="1" spans="1:26">
      <c r="A96" s="45">
        <v>92</v>
      </c>
      <c r="B96" s="35"/>
      <c r="C96" s="15"/>
      <c r="D96" s="15"/>
      <c r="E96" s="15"/>
      <c r="F96" s="47"/>
      <c r="G96" s="15"/>
      <c r="H96" s="47"/>
      <c r="I96" s="35"/>
      <c r="J96" s="60"/>
      <c r="K96" s="35"/>
      <c r="L96" s="60"/>
      <c r="M96" s="20" t="s">
        <v>444</v>
      </c>
      <c r="N96" s="20">
        <v>23301201032</v>
      </c>
      <c r="O96" s="4" t="s">
        <v>331</v>
      </c>
      <c r="P96" s="4">
        <v>5</v>
      </c>
      <c r="Q96" s="4">
        <v>1</v>
      </c>
      <c r="R96" s="6" t="s">
        <v>322</v>
      </c>
      <c r="S96" s="6" t="s">
        <v>322</v>
      </c>
      <c r="T96" s="6" t="s">
        <v>322</v>
      </c>
      <c r="U96" s="6" t="s">
        <v>322</v>
      </c>
      <c r="V96" s="6" t="s">
        <v>322</v>
      </c>
      <c r="W96" s="6" t="s">
        <v>322</v>
      </c>
      <c r="X96" s="5" t="s">
        <v>379</v>
      </c>
      <c r="Y96" s="6" t="s">
        <v>430</v>
      </c>
      <c r="Z96" s="4"/>
    </row>
    <row r="97" s="8" customFormat="1" ht="39" customHeight="1" spans="1:26">
      <c r="A97" s="43">
        <v>93</v>
      </c>
      <c r="B97" s="35"/>
      <c r="C97" s="15"/>
      <c r="D97" s="15"/>
      <c r="E97" s="15"/>
      <c r="F97" s="47"/>
      <c r="G97" s="15"/>
      <c r="H97" s="47"/>
      <c r="I97" s="35"/>
      <c r="J97" s="60"/>
      <c r="K97" s="35"/>
      <c r="L97" s="60"/>
      <c r="M97" s="20" t="s">
        <v>445</v>
      </c>
      <c r="N97" s="20" t="s">
        <v>126</v>
      </c>
      <c r="O97" s="4" t="s">
        <v>331</v>
      </c>
      <c r="P97" s="4">
        <v>6</v>
      </c>
      <c r="Q97" s="4">
        <v>0</v>
      </c>
      <c r="R97" s="6" t="s">
        <v>322</v>
      </c>
      <c r="S97" s="6" t="s">
        <v>322</v>
      </c>
      <c r="T97" s="6" t="s">
        <v>322</v>
      </c>
      <c r="U97" s="6" t="s">
        <v>322</v>
      </c>
      <c r="V97" s="6" t="s">
        <v>322</v>
      </c>
      <c r="W97" s="6" t="s">
        <v>322</v>
      </c>
      <c r="X97" s="5" t="s">
        <v>379</v>
      </c>
      <c r="Y97" s="6" t="s">
        <v>430</v>
      </c>
      <c r="Z97" s="4"/>
    </row>
    <row r="98" s="8" customFormat="1" ht="39" customHeight="1" spans="1:26">
      <c r="A98" s="45">
        <v>94</v>
      </c>
      <c r="B98" s="12"/>
      <c r="C98" s="16"/>
      <c r="D98" s="16"/>
      <c r="E98" s="16"/>
      <c r="F98" s="48"/>
      <c r="G98" s="16"/>
      <c r="H98" s="48"/>
      <c r="I98" s="12"/>
      <c r="J98" s="13"/>
      <c r="K98" s="12"/>
      <c r="L98" s="13"/>
      <c r="M98" s="20" t="s">
        <v>446</v>
      </c>
      <c r="N98" s="20" t="s">
        <v>128</v>
      </c>
      <c r="O98" s="4" t="s">
        <v>331</v>
      </c>
      <c r="P98" s="4">
        <v>7</v>
      </c>
      <c r="Q98" s="4">
        <v>1</v>
      </c>
      <c r="R98" s="6" t="s">
        <v>322</v>
      </c>
      <c r="S98" s="6" t="s">
        <v>322</v>
      </c>
      <c r="T98" s="6" t="s">
        <v>322</v>
      </c>
      <c r="U98" s="6" t="s">
        <v>322</v>
      </c>
      <c r="V98" s="6" t="s">
        <v>322</v>
      </c>
      <c r="W98" s="6" t="s">
        <v>322</v>
      </c>
      <c r="X98" s="5" t="s">
        <v>379</v>
      </c>
      <c r="Y98" s="6" t="s">
        <v>430</v>
      </c>
      <c r="Z98" s="4"/>
    </row>
    <row r="99" s="8" customFormat="1" ht="39" customHeight="1" spans="1:26">
      <c r="A99" s="43">
        <v>95</v>
      </c>
      <c r="B99" s="4" t="s">
        <v>447</v>
      </c>
      <c r="C99" s="6">
        <v>25</v>
      </c>
      <c r="D99" s="6">
        <v>1</v>
      </c>
      <c r="E99" s="6">
        <v>1</v>
      </c>
      <c r="F99" s="44" t="str">
        <f>IF(E99&lt;=ROUND(C99*0.04,0),"正确","错误")</f>
        <v>正确</v>
      </c>
      <c r="G99" s="6">
        <v>2</v>
      </c>
      <c r="H99" s="44" t="str">
        <f>IF(G99&lt;=ROUND(C99*0.06,0),"正确","错误")</f>
        <v>正确</v>
      </c>
      <c r="I99" s="4">
        <v>2</v>
      </c>
      <c r="J99" s="5" t="str">
        <f>IF(I99&lt;=ROUND(C99*0.1,0),"正确","错误")</f>
        <v>正确</v>
      </c>
      <c r="K99" s="4">
        <f>E99+G99+I99</f>
        <v>5</v>
      </c>
      <c r="L99" s="5" t="str">
        <f>IF(K99&lt;=C99*0.2,"正确","错误")</f>
        <v>正确</v>
      </c>
      <c r="M99" s="23" t="s">
        <v>448</v>
      </c>
      <c r="N99" s="24">
        <v>24301202001</v>
      </c>
      <c r="O99" s="4" t="s">
        <v>321</v>
      </c>
      <c r="P99" s="6">
        <v>1</v>
      </c>
      <c r="Q99" s="6">
        <v>0</v>
      </c>
      <c r="R99" s="6" t="s">
        <v>322</v>
      </c>
      <c r="S99" s="6" t="s">
        <v>322</v>
      </c>
      <c r="T99" s="6" t="s">
        <v>322</v>
      </c>
      <c r="U99" s="6" t="s">
        <v>322</v>
      </c>
      <c r="V99" s="6" t="s">
        <v>322</v>
      </c>
      <c r="W99" s="6" t="s">
        <v>322</v>
      </c>
      <c r="X99" s="5" t="str">
        <f t="shared" ref="X99:X104" si="6">IF(OR(O99="特等",O99="一等"),IF(AND(Q99=0,COUNTIF(R99:W99,"否")=6),"正确","错误"),IF(COUNTIF(R99:W99,"否")=6,"正确","错误"))</f>
        <v>正确</v>
      </c>
      <c r="Y99" s="6" t="s">
        <v>430</v>
      </c>
      <c r="Z99" s="6"/>
    </row>
    <row r="100" s="8" customFormat="1" ht="39" customHeight="1" spans="1:26">
      <c r="A100" s="45">
        <v>96</v>
      </c>
      <c r="B100" s="4"/>
      <c r="C100" s="6"/>
      <c r="D100" s="6"/>
      <c r="E100" s="6"/>
      <c r="F100" s="44"/>
      <c r="G100" s="6"/>
      <c r="H100" s="44"/>
      <c r="I100" s="4"/>
      <c r="J100" s="5"/>
      <c r="K100" s="4"/>
      <c r="L100" s="5"/>
      <c r="M100" s="23" t="s">
        <v>449</v>
      </c>
      <c r="N100" s="24">
        <v>24311011020</v>
      </c>
      <c r="O100" s="4" t="s">
        <v>325</v>
      </c>
      <c r="P100" s="4">
        <v>4</v>
      </c>
      <c r="Q100" s="4">
        <v>0</v>
      </c>
      <c r="R100" s="6" t="s">
        <v>322</v>
      </c>
      <c r="S100" s="6" t="s">
        <v>322</v>
      </c>
      <c r="T100" s="6" t="s">
        <v>322</v>
      </c>
      <c r="U100" s="6" t="s">
        <v>322</v>
      </c>
      <c r="V100" s="6" t="s">
        <v>322</v>
      </c>
      <c r="W100" s="6" t="s">
        <v>322</v>
      </c>
      <c r="X100" s="5" t="str">
        <f t="shared" si="6"/>
        <v>正确</v>
      </c>
      <c r="Y100" s="6" t="s">
        <v>430</v>
      </c>
      <c r="Z100" s="4" t="s">
        <v>450</v>
      </c>
    </row>
    <row r="101" s="8" customFormat="1" ht="39" customHeight="1" spans="1:26">
      <c r="A101" s="43">
        <v>97</v>
      </c>
      <c r="B101" s="4"/>
      <c r="C101" s="6"/>
      <c r="D101" s="6"/>
      <c r="E101" s="6"/>
      <c r="F101" s="44"/>
      <c r="G101" s="6"/>
      <c r="H101" s="44"/>
      <c r="I101" s="4"/>
      <c r="J101" s="5"/>
      <c r="K101" s="4"/>
      <c r="L101" s="5"/>
      <c r="M101" s="23" t="s">
        <v>451</v>
      </c>
      <c r="N101" s="24">
        <v>24309012027</v>
      </c>
      <c r="O101" s="4" t="s">
        <v>328</v>
      </c>
      <c r="P101" s="4">
        <v>2</v>
      </c>
      <c r="Q101" s="4">
        <v>1</v>
      </c>
      <c r="R101" s="6" t="s">
        <v>322</v>
      </c>
      <c r="S101" s="6" t="s">
        <v>322</v>
      </c>
      <c r="T101" s="6" t="s">
        <v>322</v>
      </c>
      <c r="U101" s="6" t="s">
        <v>322</v>
      </c>
      <c r="V101" s="6" t="s">
        <v>322</v>
      </c>
      <c r="W101" s="6" t="s">
        <v>322</v>
      </c>
      <c r="X101" s="5" t="str">
        <f t="shared" si="6"/>
        <v>正确</v>
      </c>
      <c r="Y101" s="6" t="s">
        <v>430</v>
      </c>
      <c r="Z101" s="4"/>
    </row>
    <row r="102" s="8" customFormat="1" ht="39" customHeight="1" spans="1:26">
      <c r="A102" s="45">
        <v>98</v>
      </c>
      <c r="B102" s="4"/>
      <c r="C102" s="6"/>
      <c r="D102" s="6"/>
      <c r="E102" s="6"/>
      <c r="F102" s="44"/>
      <c r="G102" s="6"/>
      <c r="H102" s="44"/>
      <c r="I102" s="4"/>
      <c r="J102" s="5"/>
      <c r="K102" s="4"/>
      <c r="L102" s="5"/>
      <c r="M102" s="23" t="s">
        <v>452</v>
      </c>
      <c r="N102" s="24">
        <v>24307031021</v>
      </c>
      <c r="O102" s="4" t="s">
        <v>328</v>
      </c>
      <c r="P102" s="4">
        <v>3</v>
      </c>
      <c r="Q102" s="4">
        <v>1</v>
      </c>
      <c r="R102" s="6" t="s">
        <v>322</v>
      </c>
      <c r="S102" s="6" t="s">
        <v>322</v>
      </c>
      <c r="T102" s="6" t="s">
        <v>322</v>
      </c>
      <c r="U102" s="6" t="s">
        <v>322</v>
      </c>
      <c r="V102" s="6" t="s">
        <v>322</v>
      </c>
      <c r="W102" s="6" t="s">
        <v>322</v>
      </c>
      <c r="X102" s="5" t="str">
        <f t="shared" si="6"/>
        <v>正确</v>
      </c>
      <c r="Y102" s="6" t="s">
        <v>430</v>
      </c>
      <c r="Z102" s="4"/>
    </row>
    <row r="103" s="8" customFormat="1" ht="39" customHeight="1" spans="1:26">
      <c r="A103" s="43">
        <v>99</v>
      </c>
      <c r="B103" s="4"/>
      <c r="C103" s="6"/>
      <c r="D103" s="6"/>
      <c r="E103" s="6"/>
      <c r="F103" s="44"/>
      <c r="G103" s="6"/>
      <c r="H103" s="44"/>
      <c r="I103" s="4"/>
      <c r="J103" s="5"/>
      <c r="K103" s="4"/>
      <c r="L103" s="5"/>
      <c r="M103" s="23" t="s">
        <v>453</v>
      </c>
      <c r="N103" s="24">
        <v>23304011013</v>
      </c>
      <c r="O103" s="4" t="s">
        <v>331</v>
      </c>
      <c r="P103" s="4">
        <v>5</v>
      </c>
      <c r="Q103" s="4">
        <v>0</v>
      </c>
      <c r="R103" s="6" t="s">
        <v>322</v>
      </c>
      <c r="S103" s="6" t="s">
        <v>322</v>
      </c>
      <c r="T103" s="6" t="s">
        <v>322</v>
      </c>
      <c r="U103" s="6" t="s">
        <v>322</v>
      </c>
      <c r="V103" s="6" t="s">
        <v>322</v>
      </c>
      <c r="W103" s="6" t="s">
        <v>322</v>
      </c>
      <c r="X103" s="5" t="str">
        <f t="shared" si="6"/>
        <v>正确</v>
      </c>
      <c r="Y103" s="6" t="s">
        <v>430</v>
      </c>
      <c r="Z103" s="4"/>
    </row>
    <row r="104" s="8" customFormat="1" ht="39" customHeight="1" spans="1:26">
      <c r="A104" s="45">
        <v>100</v>
      </c>
      <c r="B104" s="4"/>
      <c r="C104" s="6"/>
      <c r="D104" s="6"/>
      <c r="E104" s="6"/>
      <c r="F104" s="44"/>
      <c r="G104" s="6"/>
      <c r="H104" s="44"/>
      <c r="I104" s="4"/>
      <c r="J104" s="5"/>
      <c r="K104" s="4"/>
      <c r="L104" s="5"/>
      <c r="M104" s="23" t="s">
        <v>454</v>
      </c>
      <c r="N104" s="24">
        <v>24301202035</v>
      </c>
      <c r="O104" s="4" t="s">
        <v>331</v>
      </c>
      <c r="P104" s="4">
        <v>6</v>
      </c>
      <c r="Q104" s="4">
        <v>1</v>
      </c>
      <c r="R104" s="6" t="s">
        <v>322</v>
      </c>
      <c r="S104" s="6" t="s">
        <v>322</v>
      </c>
      <c r="T104" s="6" t="s">
        <v>322</v>
      </c>
      <c r="U104" s="6" t="s">
        <v>322</v>
      </c>
      <c r="V104" s="6" t="s">
        <v>322</v>
      </c>
      <c r="W104" s="6" t="s">
        <v>322</v>
      </c>
      <c r="X104" s="5" t="str">
        <f t="shared" si="6"/>
        <v>正确</v>
      </c>
      <c r="Y104" s="6" t="s">
        <v>430</v>
      </c>
      <c r="Z104" s="4"/>
    </row>
    <row r="105" s="8" customFormat="1" ht="39" customHeight="1" spans="1:26">
      <c r="A105" s="43">
        <v>101</v>
      </c>
      <c r="B105" s="34" t="s">
        <v>455</v>
      </c>
      <c r="C105" s="14">
        <v>33</v>
      </c>
      <c r="D105" s="14">
        <v>0</v>
      </c>
      <c r="E105" s="14">
        <v>1</v>
      </c>
      <c r="F105" s="46" t="s">
        <v>379</v>
      </c>
      <c r="G105" s="14">
        <v>2</v>
      </c>
      <c r="H105" s="46" t="s">
        <v>379</v>
      </c>
      <c r="I105" s="34">
        <v>3</v>
      </c>
      <c r="J105" s="59" t="s">
        <v>379</v>
      </c>
      <c r="K105" s="34">
        <v>6</v>
      </c>
      <c r="L105" s="59" t="s">
        <v>379</v>
      </c>
      <c r="M105" s="26" t="s">
        <v>456</v>
      </c>
      <c r="N105" s="27">
        <v>22301111032</v>
      </c>
      <c r="O105" s="4" t="s">
        <v>325</v>
      </c>
      <c r="P105" s="4">
        <v>1</v>
      </c>
      <c r="Q105" s="4">
        <v>0</v>
      </c>
      <c r="R105" s="4" t="s">
        <v>322</v>
      </c>
      <c r="S105" s="4" t="s">
        <v>322</v>
      </c>
      <c r="T105" s="4" t="s">
        <v>322</v>
      </c>
      <c r="U105" s="4" t="s">
        <v>322</v>
      </c>
      <c r="V105" s="4" t="s">
        <v>322</v>
      </c>
      <c r="W105" s="4" t="s">
        <v>322</v>
      </c>
      <c r="X105" s="5" t="s">
        <v>379</v>
      </c>
      <c r="Y105" s="6" t="s">
        <v>457</v>
      </c>
      <c r="Z105" s="6"/>
    </row>
    <row r="106" s="8" customFormat="1" ht="39" customHeight="1" spans="1:26">
      <c r="A106" s="45">
        <v>102</v>
      </c>
      <c r="B106" s="35"/>
      <c r="C106" s="15"/>
      <c r="D106" s="15"/>
      <c r="E106" s="15"/>
      <c r="F106" s="47"/>
      <c r="G106" s="15"/>
      <c r="H106" s="47"/>
      <c r="I106" s="35"/>
      <c r="J106" s="60"/>
      <c r="K106" s="35"/>
      <c r="L106" s="60"/>
      <c r="M106" s="26" t="s">
        <v>458</v>
      </c>
      <c r="N106" s="27">
        <v>22301111034</v>
      </c>
      <c r="O106" s="4" t="s">
        <v>328</v>
      </c>
      <c r="P106" s="4">
        <v>2</v>
      </c>
      <c r="Q106" s="4">
        <v>1</v>
      </c>
      <c r="R106" s="4" t="s">
        <v>322</v>
      </c>
      <c r="S106" s="4" t="s">
        <v>322</v>
      </c>
      <c r="T106" s="4" t="s">
        <v>322</v>
      </c>
      <c r="U106" s="4" t="s">
        <v>322</v>
      </c>
      <c r="V106" s="4" t="s">
        <v>322</v>
      </c>
      <c r="W106" s="4" t="s">
        <v>322</v>
      </c>
      <c r="X106" s="5" t="s">
        <v>379</v>
      </c>
      <c r="Y106" s="6" t="s">
        <v>457</v>
      </c>
      <c r="Z106" s="4"/>
    </row>
    <row r="107" s="8" customFormat="1" ht="39" customHeight="1" spans="1:26">
      <c r="A107" s="43">
        <v>103</v>
      </c>
      <c r="B107" s="35"/>
      <c r="C107" s="15"/>
      <c r="D107" s="15"/>
      <c r="E107" s="15"/>
      <c r="F107" s="47"/>
      <c r="G107" s="15"/>
      <c r="H107" s="47"/>
      <c r="I107" s="35"/>
      <c r="J107" s="60"/>
      <c r="K107" s="35"/>
      <c r="L107" s="60"/>
      <c r="M107" s="26" t="s">
        <v>459</v>
      </c>
      <c r="N107" s="27">
        <v>22301111004</v>
      </c>
      <c r="O107" s="4" t="s">
        <v>328</v>
      </c>
      <c r="P107" s="4">
        <v>3</v>
      </c>
      <c r="Q107" s="4">
        <v>0</v>
      </c>
      <c r="R107" s="4" t="s">
        <v>322</v>
      </c>
      <c r="S107" s="4" t="s">
        <v>322</v>
      </c>
      <c r="T107" s="4" t="s">
        <v>322</v>
      </c>
      <c r="U107" s="4" t="s">
        <v>322</v>
      </c>
      <c r="V107" s="4" t="s">
        <v>322</v>
      </c>
      <c r="W107" s="4" t="s">
        <v>322</v>
      </c>
      <c r="X107" s="5" t="s">
        <v>379</v>
      </c>
      <c r="Y107" s="6" t="s">
        <v>457</v>
      </c>
      <c r="Z107" s="4"/>
    </row>
    <row r="108" s="8" customFormat="1" ht="39" customHeight="1" spans="1:26">
      <c r="A108" s="45">
        <v>104</v>
      </c>
      <c r="B108" s="35"/>
      <c r="C108" s="15"/>
      <c r="D108" s="15"/>
      <c r="E108" s="15"/>
      <c r="F108" s="47"/>
      <c r="G108" s="15"/>
      <c r="H108" s="47"/>
      <c r="I108" s="35"/>
      <c r="J108" s="60"/>
      <c r="K108" s="35"/>
      <c r="L108" s="60"/>
      <c r="M108" s="26" t="s">
        <v>460</v>
      </c>
      <c r="N108" s="27">
        <v>22301111007</v>
      </c>
      <c r="O108" s="4" t="s">
        <v>331</v>
      </c>
      <c r="P108" s="4">
        <v>4</v>
      </c>
      <c r="Q108" s="4">
        <v>1</v>
      </c>
      <c r="R108" s="4" t="s">
        <v>322</v>
      </c>
      <c r="S108" s="4" t="s">
        <v>322</v>
      </c>
      <c r="T108" s="4" t="s">
        <v>322</v>
      </c>
      <c r="U108" s="4" t="s">
        <v>322</v>
      </c>
      <c r="V108" s="4" t="s">
        <v>322</v>
      </c>
      <c r="W108" s="4" t="s">
        <v>322</v>
      </c>
      <c r="X108" s="5" t="s">
        <v>379</v>
      </c>
      <c r="Y108" s="6" t="s">
        <v>457</v>
      </c>
      <c r="Z108" s="4"/>
    </row>
    <row r="109" s="8" customFormat="1" ht="39" customHeight="1" spans="1:26">
      <c r="A109" s="43">
        <v>105</v>
      </c>
      <c r="B109" s="35"/>
      <c r="C109" s="15"/>
      <c r="D109" s="15"/>
      <c r="E109" s="15"/>
      <c r="F109" s="47"/>
      <c r="G109" s="15"/>
      <c r="H109" s="47"/>
      <c r="I109" s="35"/>
      <c r="J109" s="60"/>
      <c r="K109" s="35"/>
      <c r="L109" s="60"/>
      <c r="M109" s="26" t="s">
        <v>461</v>
      </c>
      <c r="N109" s="27">
        <v>22301111017</v>
      </c>
      <c r="O109" s="4" t="s">
        <v>331</v>
      </c>
      <c r="P109" s="4">
        <v>5</v>
      </c>
      <c r="Q109" s="4">
        <v>1</v>
      </c>
      <c r="R109" s="4" t="s">
        <v>322</v>
      </c>
      <c r="S109" s="4" t="s">
        <v>322</v>
      </c>
      <c r="T109" s="4" t="s">
        <v>322</v>
      </c>
      <c r="U109" s="4" t="s">
        <v>322</v>
      </c>
      <c r="V109" s="4" t="s">
        <v>322</v>
      </c>
      <c r="W109" s="4" t="s">
        <v>322</v>
      </c>
      <c r="X109" s="5" t="s">
        <v>379</v>
      </c>
      <c r="Y109" s="6" t="s">
        <v>457</v>
      </c>
      <c r="Z109" s="4"/>
    </row>
    <row r="110" s="8" customFormat="1" ht="39" customHeight="1" spans="1:26">
      <c r="A110" s="45">
        <v>106</v>
      </c>
      <c r="B110" s="35"/>
      <c r="C110" s="15"/>
      <c r="D110" s="15"/>
      <c r="E110" s="15"/>
      <c r="F110" s="47"/>
      <c r="G110" s="15"/>
      <c r="H110" s="47"/>
      <c r="I110" s="35"/>
      <c r="J110" s="60"/>
      <c r="K110" s="35"/>
      <c r="L110" s="60"/>
      <c r="M110" s="26" t="s">
        <v>462</v>
      </c>
      <c r="N110" s="27">
        <v>22301111018</v>
      </c>
      <c r="O110" s="4" t="s">
        <v>331</v>
      </c>
      <c r="P110" s="4">
        <v>6</v>
      </c>
      <c r="Q110" s="4">
        <v>0</v>
      </c>
      <c r="R110" s="4" t="s">
        <v>322</v>
      </c>
      <c r="S110" s="4" t="s">
        <v>322</v>
      </c>
      <c r="T110" s="4" t="s">
        <v>322</v>
      </c>
      <c r="U110" s="4" t="s">
        <v>322</v>
      </c>
      <c r="V110" s="4" t="s">
        <v>322</v>
      </c>
      <c r="W110" s="4" t="s">
        <v>322</v>
      </c>
      <c r="X110" s="5" t="s">
        <v>379</v>
      </c>
      <c r="Y110" s="6" t="s">
        <v>457</v>
      </c>
      <c r="Z110" s="4"/>
    </row>
    <row r="111" s="8" customFormat="1" ht="39" customHeight="1" spans="1:26">
      <c r="A111" s="43">
        <v>107</v>
      </c>
      <c r="B111" s="4" t="s">
        <v>463</v>
      </c>
      <c r="C111" s="6">
        <v>38</v>
      </c>
      <c r="D111" s="14">
        <v>1</v>
      </c>
      <c r="E111" s="14">
        <v>2</v>
      </c>
      <c r="F111" s="46" t="str">
        <f>IF(E111&lt;=ROUND(C111*0.04,0),"正确","错误")</f>
        <v>正确</v>
      </c>
      <c r="G111" s="14">
        <v>2</v>
      </c>
      <c r="H111" s="46" t="str">
        <f>IF(G111&lt;=ROUND(C111*0.06,0),"正确","错误")</f>
        <v>正确</v>
      </c>
      <c r="I111" s="34">
        <v>3</v>
      </c>
      <c r="J111" s="59" t="str">
        <f>IF(I111&lt;=ROUND(C111*0.1,0),"正确","错误")</f>
        <v>正确</v>
      </c>
      <c r="K111" s="34">
        <v>7</v>
      </c>
      <c r="L111" s="59" t="str">
        <f>IF(K111&lt;=8,"正确","错误")</f>
        <v>正确</v>
      </c>
      <c r="M111" s="6" t="s">
        <v>464</v>
      </c>
      <c r="N111" s="6">
        <v>22301112031</v>
      </c>
      <c r="O111" s="4" t="s">
        <v>321</v>
      </c>
      <c r="P111" s="6">
        <v>1</v>
      </c>
      <c r="Q111" s="6">
        <v>0</v>
      </c>
      <c r="R111" s="6" t="s">
        <v>322</v>
      </c>
      <c r="S111" s="6" t="s">
        <v>322</v>
      </c>
      <c r="T111" s="6" t="s">
        <v>322</v>
      </c>
      <c r="U111" s="6" t="s">
        <v>322</v>
      </c>
      <c r="V111" s="6" t="s">
        <v>322</v>
      </c>
      <c r="W111" s="6" t="s">
        <v>322</v>
      </c>
      <c r="X111" s="5" t="str">
        <f t="shared" ref="X111:X124" si="7">IF(OR(O111="特等",O111="一等"),IF(AND(Q111=0,COUNTIF(R111:W111,"否")=6),"正确","错误"),IF(COUNTIF(R111:W111,"否")=6,"正确","错误"))</f>
        <v>正确</v>
      </c>
      <c r="Y111" s="6" t="s">
        <v>457</v>
      </c>
      <c r="Z111" s="6"/>
    </row>
    <row r="112" s="8" customFormat="1" ht="39" customHeight="1" spans="1:26">
      <c r="A112" s="45">
        <v>108</v>
      </c>
      <c r="B112" s="4"/>
      <c r="C112" s="6"/>
      <c r="D112" s="15"/>
      <c r="E112" s="15"/>
      <c r="F112" s="47"/>
      <c r="G112" s="15"/>
      <c r="H112" s="47"/>
      <c r="I112" s="35"/>
      <c r="J112" s="60"/>
      <c r="K112" s="35"/>
      <c r="L112" s="60"/>
      <c r="M112" s="6" t="s">
        <v>465</v>
      </c>
      <c r="N112" s="6">
        <v>22301112001</v>
      </c>
      <c r="O112" s="4" t="s">
        <v>325</v>
      </c>
      <c r="P112" s="4">
        <v>2</v>
      </c>
      <c r="Q112" s="4">
        <v>0</v>
      </c>
      <c r="R112" s="6" t="s">
        <v>322</v>
      </c>
      <c r="S112" s="6" t="s">
        <v>322</v>
      </c>
      <c r="T112" s="6" t="s">
        <v>322</v>
      </c>
      <c r="U112" s="6" t="s">
        <v>322</v>
      </c>
      <c r="V112" s="6" t="s">
        <v>322</v>
      </c>
      <c r="W112" s="6" t="s">
        <v>322</v>
      </c>
      <c r="X112" s="5" t="str">
        <f t="shared" si="7"/>
        <v>正确</v>
      </c>
      <c r="Y112" s="6" t="s">
        <v>457</v>
      </c>
      <c r="Z112" s="4" t="s">
        <v>466</v>
      </c>
    </row>
    <row r="113" s="8" customFormat="1" ht="39" customHeight="1" spans="1:26">
      <c r="A113" s="43">
        <v>109</v>
      </c>
      <c r="B113" s="4"/>
      <c r="C113" s="6"/>
      <c r="D113" s="15"/>
      <c r="E113" s="15"/>
      <c r="F113" s="47"/>
      <c r="G113" s="15"/>
      <c r="H113" s="47"/>
      <c r="I113" s="35"/>
      <c r="J113" s="60"/>
      <c r="K113" s="35"/>
      <c r="L113" s="60"/>
      <c r="M113" s="6" t="s">
        <v>467</v>
      </c>
      <c r="N113" s="6">
        <v>22301112014</v>
      </c>
      <c r="O113" s="4" t="s">
        <v>325</v>
      </c>
      <c r="P113" s="4">
        <v>3</v>
      </c>
      <c r="Q113" s="4">
        <v>0</v>
      </c>
      <c r="R113" s="6" t="s">
        <v>322</v>
      </c>
      <c r="S113" s="6" t="s">
        <v>322</v>
      </c>
      <c r="T113" s="6" t="s">
        <v>322</v>
      </c>
      <c r="U113" s="6" t="s">
        <v>322</v>
      </c>
      <c r="V113" s="6" t="s">
        <v>322</v>
      </c>
      <c r="W113" s="6" t="s">
        <v>322</v>
      </c>
      <c r="X113" s="5" t="str">
        <f t="shared" si="7"/>
        <v>正确</v>
      </c>
      <c r="Y113" s="6" t="s">
        <v>457</v>
      </c>
      <c r="Z113" s="4"/>
    </row>
    <row r="114" s="8" customFormat="1" ht="39" customHeight="1" spans="1:26">
      <c r="A114" s="45">
        <v>110</v>
      </c>
      <c r="B114" s="4"/>
      <c r="C114" s="6"/>
      <c r="D114" s="15"/>
      <c r="E114" s="15"/>
      <c r="F114" s="47"/>
      <c r="G114" s="15"/>
      <c r="H114" s="47"/>
      <c r="I114" s="35"/>
      <c r="J114" s="60"/>
      <c r="K114" s="35"/>
      <c r="L114" s="60"/>
      <c r="M114" s="6" t="s">
        <v>468</v>
      </c>
      <c r="N114" s="6">
        <v>22301112028</v>
      </c>
      <c r="O114" s="4" t="s">
        <v>328</v>
      </c>
      <c r="P114" s="4">
        <v>4</v>
      </c>
      <c r="Q114" s="4">
        <v>0</v>
      </c>
      <c r="R114" s="6" t="s">
        <v>322</v>
      </c>
      <c r="S114" s="6" t="s">
        <v>322</v>
      </c>
      <c r="T114" s="6" t="s">
        <v>322</v>
      </c>
      <c r="U114" s="6" t="s">
        <v>322</v>
      </c>
      <c r="V114" s="6" t="s">
        <v>322</v>
      </c>
      <c r="W114" s="6" t="s">
        <v>322</v>
      </c>
      <c r="X114" s="5" t="str">
        <f t="shared" si="7"/>
        <v>正确</v>
      </c>
      <c r="Y114" s="6" t="s">
        <v>457</v>
      </c>
      <c r="Z114" s="4"/>
    </row>
    <row r="115" s="8" customFormat="1" ht="39" customHeight="1" spans="1:26">
      <c r="A115" s="43">
        <v>111</v>
      </c>
      <c r="B115" s="4"/>
      <c r="C115" s="6"/>
      <c r="D115" s="15"/>
      <c r="E115" s="15"/>
      <c r="F115" s="47"/>
      <c r="G115" s="15"/>
      <c r="H115" s="47"/>
      <c r="I115" s="35"/>
      <c r="J115" s="60"/>
      <c r="K115" s="35"/>
      <c r="L115" s="60"/>
      <c r="M115" s="6" t="s">
        <v>469</v>
      </c>
      <c r="N115" s="6">
        <v>22301112029</v>
      </c>
      <c r="O115" s="4" t="s">
        <v>328</v>
      </c>
      <c r="P115" s="4">
        <v>5</v>
      </c>
      <c r="Q115" s="4">
        <v>0</v>
      </c>
      <c r="R115" s="6" t="s">
        <v>322</v>
      </c>
      <c r="S115" s="6" t="s">
        <v>322</v>
      </c>
      <c r="T115" s="6" t="s">
        <v>322</v>
      </c>
      <c r="U115" s="6" t="s">
        <v>322</v>
      </c>
      <c r="V115" s="6" t="s">
        <v>322</v>
      </c>
      <c r="W115" s="6" t="s">
        <v>322</v>
      </c>
      <c r="X115" s="5" t="str">
        <f t="shared" si="7"/>
        <v>正确</v>
      </c>
      <c r="Y115" s="6" t="s">
        <v>457</v>
      </c>
      <c r="Z115" s="4"/>
    </row>
    <row r="116" s="8" customFormat="1" ht="39" customHeight="1" spans="1:26">
      <c r="A116" s="45">
        <v>112</v>
      </c>
      <c r="B116" s="4"/>
      <c r="C116" s="6"/>
      <c r="D116" s="15"/>
      <c r="E116" s="15"/>
      <c r="F116" s="47"/>
      <c r="G116" s="15"/>
      <c r="H116" s="47"/>
      <c r="I116" s="35"/>
      <c r="J116" s="60"/>
      <c r="K116" s="35"/>
      <c r="L116" s="60"/>
      <c r="M116" s="6" t="s">
        <v>470</v>
      </c>
      <c r="N116" s="6">
        <v>22301112032</v>
      </c>
      <c r="O116" s="4" t="s">
        <v>331</v>
      </c>
      <c r="P116" s="4">
        <v>6</v>
      </c>
      <c r="Q116" s="4">
        <v>0</v>
      </c>
      <c r="R116" s="6" t="s">
        <v>322</v>
      </c>
      <c r="S116" s="6" t="s">
        <v>322</v>
      </c>
      <c r="T116" s="6" t="s">
        <v>322</v>
      </c>
      <c r="U116" s="6" t="s">
        <v>322</v>
      </c>
      <c r="V116" s="6" t="s">
        <v>322</v>
      </c>
      <c r="W116" s="6" t="s">
        <v>322</v>
      </c>
      <c r="X116" s="5" t="str">
        <f t="shared" si="7"/>
        <v>正确</v>
      </c>
      <c r="Y116" s="6" t="s">
        <v>457</v>
      </c>
      <c r="Z116" s="4"/>
    </row>
    <row r="117" s="8" customFormat="1" ht="39" customHeight="1" spans="1:26">
      <c r="A117" s="43">
        <v>113</v>
      </c>
      <c r="B117" s="4"/>
      <c r="C117" s="6"/>
      <c r="D117" s="15"/>
      <c r="E117" s="15"/>
      <c r="F117" s="47"/>
      <c r="G117" s="15"/>
      <c r="H117" s="47"/>
      <c r="I117" s="35"/>
      <c r="J117" s="60"/>
      <c r="K117" s="35"/>
      <c r="L117" s="60"/>
      <c r="M117" s="6" t="s">
        <v>471</v>
      </c>
      <c r="N117" s="6">
        <v>22301112006</v>
      </c>
      <c r="O117" s="4" t="s">
        <v>331</v>
      </c>
      <c r="P117" s="4">
        <v>7</v>
      </c>
      <c r="Q117" s="4">
        <v>0</v>
      </c>
      <c r="R117" s="6" t="s">
        <v>322</v>
      </c>
      <c r="S117" s="6" t="s">
        <v>322</v>
      </c>
      <c r="T117" s="6" t="s">
        <v>322</v>
      </c>
      <c r="U117" s="6" t="s">
        <v>322</v>
      </c>
      <c r="V117" s="6" t="s">
        <v>322</v>
      </c>
      <c r="W117" s="6" t="s">
        <v>322</v>
      </c>
      <c r="X117" s="5" t="str">
        <f t="shared" si="7"/>
        <v>正确</v>
      </c>
      <c r="Y117" s="6" t="s">
        <v>457</v>
      </c>
      <c r="Z117" s="76"/>
    </row>
    <row r="118" s="8" customFormat="1" ht="43" customHeight="1" spans="1:26">
      <c r="A118" s="45">
        <v>114</v>
      </c>
      <c r="B118" s="4"/>
      <c r="C118" s="6"/>
      <c r="D118" s="15"/>
      <c r="E118" s="15"/>
      <c r="F118" s="47"/>
      <c r="G118" s="15"/>
      <c r="H118" s="47"/>
      <c r="I118" s="35"/>
      <c r="J118" s="60"/>
      <c r="K118" s="35"/>
      <c r="L118" s="60"/>
      <c r="M118" s="6" t="s">
        <v>472</v>
      </c>
      <c r="N118" s="32">
        <v>22304012008</v>
      </c>
      <c r="O118" s="33" t="s">
        <v>331</v>
      </c>
      <c r="P118" s="33">
        <v>9</v>
      </c>
      <c r="Q118" s="33">
        <v>0</v>
      </c>
      <c r="R118" s="6" t="s">
        <v>322</v>
      </c>
      <c r="S118" s="6" t="s">
        <v>322</v>
      </c>
      <c r="T118" s="6" t="s">
        <v>322</v>
      </c>
      <c r="U118" s="6" t="s">
        <v>322</v>
      </c>
      <c r="V118" s="6" t="s">
        <v>322</v>
      </c>
      <c r="W118" s="6" t="s">
        <v>322</v>
      </c>
      <c r="X118" s="5" t="str">
        <f t="shared" si="7"/>
        <v>正确</v>
      </c>
      <c r="Y118" s="6" t="s">
        <v>457</v>
      </c>
      <c r="Z118" s="4" t="s">
        <v>473</v>
      </c>
    </row>
    <row r="119" s="8" customFormat="1" ht="39" customHeight="1" spans="1:26">
      <c r="A119" s="43">
        <v>115</v>
      </c>
      <c r="B119" s="34" t="s">
        <v>474</v>
      </c>
      <c r="C119" s="14">
        <v>33</v>
      </c>
      <c r="D119" s="14">
        <v>0</v>
      </c>
      <c r="E119" s="14">
        <v>1</v>
      </c>
      <c r="F119" s="46" t="str">
        <f>IF(E119&lt;=ROUND(C119*0.04,0),"正确","错误")</f>
        <v>正确</v>
      </c>
      <c r="G119" s="14">
        <v>2</v>
      </c>
      <c r="H119" s="46" t="str">
        <f>IF(G119&lt;=ROUND(C119*0.06,0),"正确","错误")</f>
        <v>正确</v>
      </c>
      <c r="I119" s="34">
        <v>3</v>
      </c>
      <c r="J119" s="59" t="str">
        <f>IF(I119&lt;=ROUND(C119*0.1,0),"正确","错误")</f>
        <v>正确</v>
      </c>
      <c r="K119" s="34">
        <f>E119+G119+I119</f>
        <v>6</v>
      </c>
      <c r="L119" s="59" t="str">
        <f>IF(K119&lt;=C119*0.2,"正确","错误")</f>
        <v>正确</v>
      </c>
      <c r="M119" s="6" t="s">
        <v>475</v>
      </c>
      <c r="N119" s="6">
        <v>22301113028</v>
      </c>
      <c r="O119" s="4" t="s">
        <v>325</v>
      </c>
      <c r="P119" s="6">
        <v>1</v>
      </c>
      <c r="Q119" s="6">
        <v>0</v>
      </c>
      <c r="R119" s="6" t="s">
        <v>322</v>
      </c>
      <c r="S119" s="6" t="s">
        <v>322</v>
      </c>
      <c r="T119" s="6" t="s">
        <v>322</v>
      </c>
      <c r="U119" s="6" t="s">
        <v>322</v>
      </c>
      <c r="V119" s="6" t="s">
        <v>322</v>
      </c>
      <c r="W119" s="6" t="s">
        <v>322</v>
      </c>
      <c r="X119" s="5" t="str">
        <f t="shared" si="7"/>
        <v>正确</v>
      </c>
      <c r="Y119" s="6" t="s">
        <v>457</v>
      </c>
      <c r="Z119" s="6"/>
    </row>
    <row r="120" s="8" customFormat="1" ht="39" customHeight="1" spans="1:26">
      <c r="A120" s="45">
        <v>116</v>
      </c>
      <c r="B120" s="35"/>
      <c r="C120" s="15"/>
      <c r="D120" s="15"/>
      <c r="E120" s="15"/>
      <c r="F120" s="47"/>
      <c r="G120" s="15"/>
      <c r="H120" s="47"/>
      <c r="I120" s="35"/>
      <c r="J120" s="60"/>
      <c r="K120" s="35"/>
      <c r="L120" s="60"/>
      <c r="M120" s="4" t="s">
        <v>476</v>
      </c>
      <c r="N120" s="4">
        <v>22301113020</v>
      </c>
      <c r="O120" s="4" t="s">
        <v>328</v>
      </c>
      <c r="P120" s="4">
        <v>2</v>
      </c>
      <c r="Q120" s="4">
        <v>0</v>
      </c>
      <c r="R120" s="6" t="s">
        <v>322</v>
      </c>
      <c r="S120" s="6" t="s">
        <v>322</v>
      </c>
      <c r="T120" s="6" t="s">
        <v>322</v>
      </c>
      <c r="U120" s="6" t="s">
        <v>322</v>
      </c>
      <c r="V120" s="6" t="s">
        <v>322</v>
      </c>
      <c r="W120" s="6" t="s">
        <v>322</v>
      </c>
      <c r="X120" s="5" t="str">
        <f t="shared" si="7"/>
        <v>正确</v>
      </c>
      <c r="Y120" s="6" t="s">
        <v>457</v>
      </c>
      <c r="Z120" s="4"/>
    </row>
    <row r="121" s="8" customFormat="1" ht="39" customHeight="1" spans="1:26">
      <c r="A121" s="43">
        <v>117</v>
      </c>
      <c r="B121" s="35"/>
      <c r="C121" s="15"/>
      <c r="D121" s="15"/>
      <c r="E121" s="15"/>
      <c r="F121" s="47"/>
      <c r="G121" s="15"/>
      <c r="H121" s="47"/>
      <c r="I121" s="35"/>
      <c r="J121" s="60"/>
      <c r="K121" s="35"/>
      <c r="L121" s="60"/>
      <c r="M121" s="4" t="s">
        <v>477</v>
      </c>
      <c r="N121" s="4">
        <v>22301113004</v>
      </c>
      <c r="O121" s="4" t="s">
        <v>328</v>
      </c>
      <c r="P121" s="4">
        <v>3</v>
      </c>
      <c r="Q121" s="4">
        <v>0</v>
      </c>
      <c r="R121" s="6" t="s">
        <v>322</v>
      </c>
      <c r="S121" s="6" t="s">
        <v>322</v>
      </c>
      <c r="T121" s="6" t="s">
        <v>322</v>
      </c>
      <c r="U121" s="6" t="s">
        <v>322</v>
      </c>
      <c r="V121" s="6" t="s">
        <v>322</v>
      </c>
      <c r="W121" s="6" t="s">
        <v>322</v>
      </c>
      <c r="X121" s="5" t="str">
        <f t="shared" si="7"/>
        <v>正确</v>
      </c>
      <c r="Y121" s="6" t="s">
        <v>457</v>
      </c>
      <c r="Z121" s="4"/>
    </row>
    <row r="122" s="8" customFormat="1" ht="39" customHeight="1" spans="1:26">
      <c r="A122" s="45">
        <v>118</v>
      </c>
      <c r="B122" s="35"/>
      <c r="C122" s="15"/>
      <c r="D122" s="15"/>
      <c r="E122" s="15"/>
      <c r="F122" s="47"/>
      <c r="G122" s="15"/>
      <c r="H122" s="47"/>
      <c r="I122" s="35"/>
      <c r="J122" s="60"/>
      <c r="K122" s="35"/>
      <c r="L122" s="60"/>
      <c r="M122" s="4" t="s">
        <v>478</v>
      </c>
      <c r="N122" s="4">
        <v>22301113027</v>
      </c>
      <c r="O122" s="4" t="s">
        <v>331</v>
      </c>
      <c r="P122" s="4">
        <v>4</v>
      </c>
      <c r="Q122" s="4">
        <v>0</v>
      </c>
      <c r="R122" s="6" t="s">
        <v>322</v>
      </c>
      <c r="S122" s="6" t="s">
        <v>322</v>
      </c>
      <c r="T122" s="6" t="s">
        <v>322</v>
      </c>
      <c r="U122" s="6" t="s">
        <v>322</v>
      </c>
      <c r="V122" s="6" t="s">
        <v>322</v>
      </c>
      <c r="W122" s="6" t="s">
        <v>322</v>
      </c>
      <c r="X122" s="5" t="str">
        <f t="shared" si="7"/>
        <v>正确</v>
      </c>
      <c r="Y122" s="6" t="s">
        <v>457</v>
      </c>
      <c r="Z122" s="4"/>
    </row>
    <row r="123" s="8" customFormat="1" ht="39" customHeight="1" spans="1:26">
      <c r="A123" s="43">
        <v>119</v>
      </c>
      <c r="B123" s="35"/>
      <c r="C123" s="15"/>
      <c r="D123" s="15"/>
      <c r="E123" s="15"/>
      <c r="F123" s="47"/>
      <c r="G123" s="15"/>
      <c r="H123" s="47"/>
      <c r="I123" s="35"/>
      <c r="J123" s="60"/>
      <c r="K123" s="35"/>
      <c r="L123" s="60"/>
      <c r="M123" s="4" t="s">
        <v>479</v>
      </c>
      <c r="N123" s="4">
        <v>22301113010</v>
      </c>
      <c r="O123" s="4" t="s">
        <v>331</v>
      </c>
      <c r="P123" s="4">
        <v>5</v>
      </c>
      <c r="Q123" s="4">
        <v>0</v>
      </c>
      <c r="R123" s="6" t="s">
        <v>322</v>
      </c>
      <c r="S123" s="6" t="s">
        <v>322</v>
      </c>
      <c r="T123" s="6" t="s">
        <v>322</v>
      </c>
      <c r="U123" s="6" t="s">
        <v>322</v>
      </c>
      <c r="V123" s="6" t="s">
        <v>322</v>
      </c>
      <c r="W123" s="6" t="s">
        <v>322</v>
      </c>
      <c r="X123" s="5" t="str">
        <f t="shared" si="7"/>
        <v>正确</v>
      </c>
      <c r="Y123" s="6" t="s">
        <v>457</v>
      </c>
      <c r="Z123" s="4"/>
    </row>
    <row r="124" s="8" customFormat="1" ht="39" customHeight="1" spans="1:26">
      <c r="A124" s="45">
        <v>120</v>
      </c>
      <c r="B124" s="35"/>
      <c r="C124" s="15"/>
      <c r="D124" s="15"/>
      <c r="E124" s="15"/>
      <c r="F124" s="47"/>
      <c r="G124" s="15"/>
      <c r="H124" s="47"/>
      <c r="I124" s="35"/>
      <c r="J124" s="60"/>
      <c r="K124" s="35"/>
      <c r="L124" s="60"/>
      <c r="M124" s="4" t="s">
        <v>480</v>
      </c>
      <c r="N124" s="4">
        <v>22301113009</v>
      </c>
      <c r="O124" s="4" t="s">
        <v>331</v>
      </c>
      <c r="P124" s="4">
        <v>6</v>
      </c>
      <c r="Q124" s="4">
        <v>0</v>
      </c>
      <c r="R124" s="6" t="s">
        <v>322</v>
      </c>
      <c r="S124" s="6" t="s">
        <v>322</v>
      </c>
      <c r="T124" s="6" t="s">
        <v>322</v>
      </c>
      <c r="U124" s="6" t="s">
        <v>322</v>
      </c>
      <c r="V124" s="6" t="s">
        <v>322</v>
      </c>
      <c r="W124" s="6" t="s">
        <v>322</v>
      </c>
      <c r="X124" s="5" t="str">
        <f t="shared" si="7"/>
        <v>正确</v>
      </c>
      <c r="Y124" s="6" t="s">
        <v>457</v>
      </c>
      <c r="Z124" s="4"/>
    </row>
    <row r="125" s="8" customFormat="1" ht="39" customHeight="1" spans="1:26">
      <c r="A125" s="43">
        <v>121</v>
      </c>
      <c r="B125" s="4" t="s">
        <v>481</v>
      </c>
      <c r="C125" s="6">
        <v>31</v>
      </c>
      <c r="D125" s="6">
        <v>0</v>
      </c>
      <c r="E125" s="6">
        <v>1</v>
      </c>
      <c r="F125" s="44" t="s">
        <v>379</v>
      </c>
      <c r="G125" s="6">
        <v>2</v>
      </c>
      <c r="H125" s="44" t="s">
        <v>379</v>
      </c>
      <c r="I125" s="4">
        <v>3</v>
      </c>
      <c r="J125" s="5" t="s">
        <v>379</v>
      </c>
      <c r="K125" s="4">
        <v>6</v>
      </c>
      <c r="L125" s="5" t="s">
        <v>379</v>
      </c>
      <c r="M125" s="32" t="s">
        <v>482</v>
      </c>
      <c r="N125" s="75">
        <v>23301211026</v>
      </c>
      <c r="O125" s="4" t="s">
        <v>325</v>
      </c>
      <c r="P125" s="6">
        <v>1</v>
      </c>
      <c r="Q125" s="6">
        <v>0</v>
      </c>
      <c r="R125" s="6" t="s">
        <v>322</v>
      </c>
      <c r="S125" s="6" t="s">
        <v>322</v>
      </c>
      <c r="T125" s="6" t="s">
        <v>322</v>
      </c>
      <c r="U125" s="6" t="s">
        <v>322</v>
      </c>
      <c r="V125" s="6" t="s">
        <v>322</v>
      </c>
      <c r="W125" s="6" t="s">
        <v>322</v>
      </c>
      <c r="X125" s="5" t="s">
        <v>379</v>
      </c>
      <c r="Y125" s="77" t="s">
        <v>457</v>
      </c>
      <c r="Z125" s="6"/>
    </row>
    <row r="126" s="8" customFormat="1" ht="39" customHeight="1" spans="1:26">
      <c r="A126" s="45">
        <v>122</v>
      </c>
      <c r="B126" s="4"/>
      <c r="C126" s="6"/>
      <c r="D126" s="6"/>
      <c r="E126" s="6"/>
      <c r="F126" s="44"/>
      <c r="G126" s="6"/>
      <c r="H126" s="44"/>
      <c r="I126" s="4"/>
      <c r="J126" s="5"/>
      <c r="K126" s="4"/>
      <c r="L126" s="5"/>
      <c r="M126" s="32" t="s">
        <v>483</v>
      </c>
      <c r="N126" s="75">
        <v>23301211002</v>
      </c>
      <c r="O126" s="4" t="s">
        <v>328</v>
      </c>
      <c r="P126" s="6">
        <v>2</v>
      </c>
      <c r="Q126" s="6">
        <v>1</v>
      </c>
      <c r="R126" s="6" t="s">
        <v>322</v>
      </c>
      <c r="S126" s="6" t="s">
        <v>322</v>
      </c>
      <c r="T126" s="6" t="s">
        <v>322</v>
      </c>
      <c r="U126" s="6" t="s">
        <v>322</v>
      </c>
      <c r="V126" s="6" t="s">
        <v>322</v>
      </c>
      <c r="W126" s="6" t="s">
        <v>322</v>
      </c>
      <c r="X126" s="5" t="s">
        <v>379</v>
      </c>
      <c r="Y126" s="77" t="s">
        <v>457</v>
      </c>
      <c r="Z126" s="6"/>
    </row>
    <row r="127" s="8" customFormat="1" ht="39" customHeight="1" spans="1:26">
      <c r="A127" s="43">
        <v>123</v>
      </c>
      <c r="B127" s="4"/>
      <c r="C127" s="6"/>
      <c r="D127" s="6"/>
      <c r="E127" s="6"/>
      <c r="F127" s="44"/>
      <c r="G127" s="6"/>
      <c r="H127" s="44"/>
      <c r="I127" s="4"/>
      <c r="J127" s="5"/>
      <c r="K127" s="4"/>
      <c r="L127" s="5"/>
      <c r="M127" s="32" t="s">
        <v>484</v>
      </c>
      <c r="N127" s="75">
        <v>23301211010</v>
      </c>
      <c r="O127" s="4" t="s">
        <v>328</v>
      </c>
      <c r="P127" s="6">
        <v>3</v>
      </c>
      <c r="Q127" s="6">
        <v>0</v>
      </c>
      <c r="R127" s="6" t="s">
        <v>322</v>
      </c>
      <c r="S127" s="6" t="s">
        <v>322</v>
      </c>
      <c r="T127" s="6" t="s">
        <v>322</v>
      </c>
      <c r="U127" s="6" t="s">
        <v>322</v>
      </c>
      <c r="V127" s="6" t="s">
        <v>322</v>
      </c>
      <c r="W127" s="6" t="s">
        <v>322</v>
      </c>
      <c r="X127" s="5" t="s">
        <v>379</v>
      </c>
      <c r="Y127" s="77" t="s">
        <v>457</v>
      </c>
      <c r="Z127" s="6"/>
    </row>
    <row r="128" s="8" customFormat="1" ht="39" customHeight="1" spans="1:26">
      <c r="A128" s="45">
        <v>124</v>
      </c>
      <c r="B128" s="4"/>
      <c r="C128" s="6"/>
      <c r="D128" s="6"/>
      <c r="E128" s="6"/>
      <c r="F128" s="44"/>
      <c r="G128" s="6"/>
      <c r="H128" s="44"/>
      <c r="I128" s="4"/>
      <c r="J128" s="5"/>
      <c r="K128" s="4"/>
      <c r="L128" s="5"/>
      <c r="M128" s="32" t="s">
        <v>485</v>
      </c>
      <c r="N128" s="75">
        <v>23301211031</v>
      </c>
      <c r="O128" s="4" t="s">
        <v>331</v>
      </c>
      <c r="P128" s="6">
        <v>4</v>
      </c>
      <c r="Q128" s="6">
        <v>0</v>
      </c>
      <c r="R128" s="6" t="s">
        <v>322</v>
      </c>
      <c r="S128" s="6" t="s">
        <v>322</v>
      </c>
      <c r="T128" s="6" t="s">
        <v>322</v>
      </c>
      <c r="U128" s="6" t="s">
        <v>322</v>
      </c>
      <c r="V128" s="6" t="s">
        <v>322</v>
      </c>
      <c r="W128" s="6" t="s">
        <v>322</v>
      </c>
      <c r="X128" s="5" t="s">
        <v>379</v>
      </c>
      <c r="Y128" s="77" t="s">
        <v>457</v>
      </c>
      <c r="Z128" s="6"/>
    </row>
    <row r="129" s="8" customFormat="1" ht="39" customHeight="1" spans="1:26">
      <c r="A129" s="43">
        <v>125</v>
      </c>
      <c r="B129" s="4"/>
      <c r="C129" s="6"/>
      <c r="D129" s="6"/>
      <c r="E129" s="6"/>
      <c r="F129" s="44"/>
      <c r="G129" s="6"/>
      <c r="H129" s="44"/>
      <c r="I129" s="4"/>
      <c r="J129" s="5"/>
      <c r="K129" s="4"/>
      <c r="L129" s="5"/>
      <c r="M129" s="32" t="s">
        <v>486</v>
      </c>
      <c r="N129" s="75">
        <v>23301211019</v>
      </c>
      <c r="O129" s="4" t="s">
        <v>331</v>
      </c>
      <c r="P129" s="6">
        <v>5</v>
      </c>
      <c r="Q129" s="6">
        <v>0</v>
      </c>
      <c r="R129" s="6" t="s">
        <v>322</v>
      </c>
      <c r="S129" s="6" t="s">
        <v>322</v>
      </c>
      <c r="T129" s="6" t="s">
        <v>322</v>
      </c>
      <c r="U129" s="6" t="s">
        <v>322</v>
      </c>
      <c r="V129" s="6" t="s">
        <v>322</v>
      </c>
      <c r="W129" s="6" t="s">
        <v>322</v>
      </c>
      <c r="X129" s="5" t="s">
        <v>379</v>
      </c>
      <c r="Y129" s="77" t="s">
        <v>457</v>
      </c>
      <c r="Z129" s="6"/>
    </row>
    <row r="130" s="8" customFormat="1" ht="39" customHeight="1" spans="1:26">
      <c r="A130" s="45">
        <v>126</v>
      </c>
      <c r="B130" s="4"/>
      <c r="C130" s="6"/>
      <c r="D130" s="6"/>
      <c r="E130" s="6"/>
      <c r="F130" s="44"/>
      <c r="G130" s="6"/>
      <c r="H130" s="44"/>
      <c r="I130" s="4"/>
      <c r="J130" s="5"/>
      <c r="K130" s="4"/>
      <c r="L130" s="5"/>
      <c r="M130" s="32" t="s">
        <v>487</v>
      </c>
      <c r="N130" s="75">
        <v>23301211009</v>
      </c>
      <c r="O130" s="4" t="s">
        <v>331</v>
      </c>
      <c r="P130" s="6">
        <v>6</v>
      </c>
      <c r="Q130" s="6">
        <v>0</v>
      </c>
      <c r="R130" s="6" t="s">
        <v>322</v>
      </c>
      <c r="S130" s="6" t="s">
        <v>322</v>
      </c>
      <c r="T130" s="6" t="s">
        <v>322</v>
      </c>
      <c r="U130" s="6" t="s">
        <v>322</v>
      </c>
      <c r="V130" s="6" t="s">
        <v>322</v>
      </c>
      <c r="W130" s="6" t="s">
        <v>322</v>
      </c>
      <c r="X130" s="5" t="s">
        <v>379</v>
      </c>
      <c r="Y130" s="77" t="s">
        <v>457</v>
      </c>
      <c r="Z130" s="6"/>
    </row>
    <row r="131" s="8" customFormat="1" ht="39" customHeight="1" spans="1:26">
      <c r="A131" s="43">
        <v>127</v>
      </c>
      <c r="B131" s="34" t="s">
        <v>488</v>
      </c>
      <c r="C131" s="14">
        <v>31</v>
      </c>
      <c r="D131" s="14">
        <v>1</v>
      </c>
      <c r="E131" s="14">
        <v>1</v>
      </c>
      <c r="F131" s="46" t="s">
        <v>379</v>
      </c>
      <c r="G131" s="14">
        <v>2</v>
      </c>
      <c r="H131" s="46" t="s">
        <v>379</v>
      </c>
      <c r="I131" s="34">
        <v>3</v>
      </c>
      <c r="J131" s="59" t="s">
        <v>379</v>
      </c>
      <c r="K131" s="34">
        <v>6</v>
      </c>
      <c r="L131" s="59" t="s">
        <v>379</v>
      </c>
      <c r="M131" s="6" t="s">
        <v>489</v>
      </c>
      <c r="N131" s="6">
        <v>23301171005</v>
      </c>
      <c r="O131" s="4" t="s">
        <v>321</v>
      </c>
      <c r="P131" s="6">
        <v>1</v>
      </c>
      <c r="Q131" s="6">
        <v>0</v>
      </c>
      <c r="R131" s="6" t="s">
        <v>322</v>
      </c>
      <c r="S131" s="6" t="s">
        <v>322</v>
      </c>
      <c r="T131" s="6" t="s">
        <v>322</v>
      </c>
      <c r="U131" s="6" t="s">
        <v>322</v>
      </c>
      <c r="V131" s="6" t="s">
        <v>322</v>
      </c>
      <c r="W131" s="6" t="s">
        <v>322</v>
      </c>
      <c r="X131" s="5" t="s">
        <v>379</v>
      </c>
      <c r="Y131" s="77" t="s">
        <v>457</v>
      </c>
      <c r="Z131" s="6"/>
    </row>
    <row r="132" s="8" customFormat="1" ht="39" customHeight="1" spans="1:26">
      <c r="A132" s="45">
        <v>128</v>
      </c>
      <c r="B132" s="35"/>
      <c r="C132" s="15"/>
      <c r="D132" s="15"/>
      <c r="E132" s="15"/>
      <c r="F132" s="47"/>
      <c r="G132" s="15"/>
      <c r="H132" s="47"/>
      <c r="I132" s="35"/>
      <c r="J132" s="60"/>
      <c r="K132" s="35"/>
      <c r="L132" s="60"/>
      <c r="M132" s="4" t="s">
        <v>490</v>
      </c>
      <c r="N132" s="4">
        <v>23301171011</v>
      </c>
      <c r="O132" s="4" t="s">
        <v>325</v>
      </c>
      <c r="P132" s="4">
        <v>2</v>
      </c>
      <c r="Q132" s="4">
        <v>0</v>
      </c>
      <c r="R132" s="4" t="s">
        <v>322</v>
      </c>
      <c r="S132" s="4" t="s">
        <v>322</v>
      </c>
      <c r="T132" s="4" t="s">
        <v>322</v>
      </c>
      <c r="U132" s="4" t="s">
        <v>322</v>
      </c>
      <c r="V132" s="4" t="s">
        <v>322</v>
      </c>
      <c r="W132" s="4" t="s">
        <v>322</v>
      </c>
      <c r="X132" s="5" t="s">
        <v>379</v>
      </c>
      <c r="Y132" s="77" t="s">
        <v>457</v>
      </c>
      <c r="Z132" s="4"/>
    </row>
    <row r="133" s="8" customFormat="1" ht="39" customHeight="1" spans="1:26">
      <c r="A133" s="43">
        <v>129</v>
      </c>
      <c r="B133" s="35"/>
      <c r="C133" s="15"/>
      <c r="D133" s="15"/>
      <c r="E133" s="15"/>
      <c r="F133" s="47"/>
      <c r="G133" s="15"/>
      <c r="H133" s="47"/>
      <c r="I133" s="35"/>
      <c r="J133" s="60"/>
      <c r="K133" s="35"/>
      <c r="L133" s="60"/>
      <c r="M133" s="4" t="s">
        <v>491</v>
      </c>
      <c r="N133" s="4">
        <v>23301171009</v>
      </c>
      <c r="O133" s="4" t="s">
        <v>328</v>
      </c>
      <c r="P133" s="4">
        <v>3</v>
      </c>
      <c r="Q133" s="4">
        <v>0</v>
      </c>
      <c r="R133" s="4" t="s">
        <v>322</v>
      </c>
      <c r="S133" s="4" t="s">
        <v>322</v>
      </c>
      <c r="T133" s="4" t="s">
        <v>322</v>
      </c>
      <c r="U133" s="4" t="s">
        <v>322</v>
      </c>
      <c r="V133" s="4" t="s">
        <v>322</v>
      </c>
      <c r="W133" s="4" t="s">
        <v>322</v>
      </c>
      <c r="X133" s="5" t="s">
        <v>379</v>
      </c>
      <c r="Y133" s="77" t="s">
        <v>457</v>
      </c>
      <c r="Z133" s="4"/>
    </row>
    <row r="134" s="8" customFormat="1" ht="39" customHeight="1" spans="1:26">
      <c r="A134" s="45">
        <v>130</v>
      </c>
      <c r="B134" s="35"/>
      <c r="C134" s="15"/>
      <c r="D134" s="15"/>
      <c r="E134" s="15"/>
      <c r="F134" s="47"/>
      <c r="G134" s="15"/>
      <c r="H134" s="47"/>
      <c r="I134" s="35"/>
      <c r="J134" s="60"/>
      <c r="K134" s="35"/>
      <c r="L134" s="60"/>
      <c r="M134" s="4" t="s">
        <v>492</v>
      </c>
      <c r="N134" s="4">
        <v>23301171001</v>
      </c>
      <c r="O134" s="4" t="s">
        <v>328</v>
      </c>
      <c r="P134" s="4">
        <v>4</v>
      </c>
      <c r="Q134" s="4">
        <v>0</v>
      </c>
      <c r="R134" s="4" t="s">
        <v>322</v>
      </c>
      <c r="S134" s="4" t="s">
        <v>322</v>
      </c>
      <c r="T134" s="4" t="s">
        <v>322</v>
      </c>
      <c r="U134" s="4" t="s">
        <v>322</v>
      </c>
      <c r="V134" s="4" t="s">
        <v>322</v>
      </c>
      <c r="W134" s="4" t="s">
        <v>322</v>
      </c>
      <c r="X134" s="5" t="s">
        <v>379</v>
      </c>
      <c r="Y134" s="77" t="s">
        <v>457</v>
      </c>
      <c r="Z134" s="4"/>
    </row>
    <row r="135" s="8" customFormat="1" ht="39" customHeight="1" spans="1:26">
      <c r="A135" s="43">
        <v>131</v>
      </c>
      <c r="B135" s="35"/>
      <c r="C135" s="15"/>
      <c r="D135" s="15"/>
      <c r="E135" s="15"/>
      <c r="F135" s="47"/>
      <c r="G135" s="15"/>
      <c r="H135" s="47"/>
      <c r="I135" s="35"/>
      <c r="J135" s="60"/>
      <c r="K135" s="35"/>
      <c r="L135" s="60"/>
      <c r="M135" s="4" t="s">
        <v>493</v>
      </c>
      <c r="N135" s="4">
        <v>23301171022</v>
      </c>
      <c r="O135" s="4" t="s">
        <v>331</v>
      </c>
      <c r="P135" s="4">
        <v>5</v>
      </c>
      <c r="Q135" s="4">
        <v>0</v>
      </c>
      <c r="R135" s="4" t="s">
        <v>322</v>
      </c>
      <c r="S135" s="4" t="s">
        <v>322</v>
      </c>
      <c r="T135" s="4" t="s">
        <v>322</v>
      </c>
      <c r="U135" s="4" t="s">
        <v>322</v>
      </c>
      <c r="V135" s="4" t="s">
        <v>322</v>
      </c>
      <c r="W135" s="4" t="s">
        <v>322</v>
      </c>
      <c r="X135" s="5" t="s">
        <v>379</v>
      </c>
      <c r="Y135" s="77" t="s">
        <v>457</v>
      </c>
      <c r="Z135" s="4"/>
    </row>
    <row r="136" s="8" customFormat="1" ht="39" customHeight="1" spans="1:26">
      <c r="A136" s="45">
        <v>132</v>
      </c>
      <c r="B136" s="35"/>
      <c r="C136" s="15"/>
      <c r="D136" s="15"/>
      <c r="E136" s="15"/>
      <c r="F136" s="47"/>
      <c r="G136" s="15"/>
      <c r="H136" s="47"/>
      <c r="I136" s="35"/>
      <c r="J136" s="60"/>
      <c r="K136" s="35"/>
      <c r="L136" s="60"/>
      <c r="M136" s="4" t="s">
        <v>494</v>
      </c>
      <c r="N136" s="4">
        <v>23301171024</v>
      </c>
      <c r="O136" s="4" t="s">
        <v>331</v>
      </c>
      <c r="P136" s="4">
        <v>6</v>
      </c>
      <c r="Q136" s="4">
        <v>0</v>
      </c>
      <c r="R136" s="4" t="s">
        <v>322</v>
      </c>
      <c r="S136" s="4" t="s">
        <v>322</v>
      </c>
      <c r="T136" s="4" t="s">
        <v>322</v>
      </c>
      <c r="U136" s="4" t="s">
        <v>322</v>
      </c>
      <c r="V136" s="4" t="s">
        <v>322</v>
      </c>
      <c r="W136" s="4" t="s">
        <v>322</v>
      </c>
      <c r="X136" s="5" t="s">
        <v>379</v>
      </c>
      <c r="Y136" s="77" t="s">
        <v>457</v>
      </c>
      <c r="Z136" s="4"/>
    </row>
    <row r="137" s="8" customFormat="1" ht="39" customHeight="1" spans="1:26">
      <c r="A137" s="43">
        <v>133</v>
      </c>
      <c r="B137" s="12"/>
      <c r="C137" s="16"/>
      <c r="D137" s="16"/>
      <c r="E137" s="16"/>
      <c r="F137" s="48"/>
      <c r="G137" s="16"/>
      <c r="H137" s="48"/>
      <c r="I137" s="12"/>
      <c r="J137" s="13"/>
      <c r="K137" s="12"/>
      <c r="L137" s="13"/>
      <c r="M137" s="4" t="s">
        <v>495</v>
      </c>
      <c r="N137" s="4">
        <v>23301171025</v>
      </c>
      <c r="O137" s="4" t="s">
        <v>331</v>
      </c>
      <c r="P137" s="4">
        <v>7</v>
      </c>
      <c r="Q137" s="4">
        <v>0</v>
      </c>
      <c r="R137" s="4" t="s">
        <v>322</v>
      </c>
      <c r="S137" s="4" t="s">
        <v>322</v>
      </c>
      <c r="T137" s="4" t="s">
        <v>322</v>
      </c>
      <c r="U137" s="4" t="s">
        <v>322</v>
      </c>
      <c r="V137" s="4" t="s">
        <v>322</v>
      </c>
      <c r="W137" s="4" t="s">
        <v>322</v>
      </c>
      <c r="X137" s="5" t="s">
        <v>379</v>
      </c>
      <c r="Y137" s="77" t="s">
        <v>457</v>
      </c>
      <c r="Z137" s="81"/>
    </row>
    <row r="138" s="8" customFormat="1" ht="39" customHeight="1" spans="1:26">
      <c r="A138" s="45">
        <v>134</v>
      </c>
      <c r="B138" s="34" t="s">
        <v>496</v>
      </c>
      <c r="C138" s="14">
        <v>31</v>
      </c>
      <c r="D138" s="14">
        <v>1</v>
      </c>
      <c r="E138" s="14">
        <v>1</v>
      </c>
      <c r="F138" s="46" t="str">
        <f>IF(E138&lt;=ROUND(C138*0.04,0),"正确","错误")</f>
        <v>正确</v>
      </c>
      <c r="G138" s="14">
        <v>2</v>
      </c>
      <c r="H138" s="46" t="str">
        <f>IF(G138&lt;=ROUND(C138*0.06,0),"正确","错误")</f>
        <v>正确</v>
      </c>
      <c r="I138" s="34">
        <v>3</v>
      </c>
      <c r="J138" s="59" t="str">
        <f>IF(I138&lt;=ROUND(C138*0.1,0),"正确","错误")</f>
        <v>正确</v>
      </c>
      <c r="K138" s="34">
        <f>E138+G138+I138</f>
        <v>6</v>
      </c>
      <c r="L138" s="59" t="str">
        <f>IF(K138&lt;=C138*0.2,"正确","错误")</f>
        <v>正确</v>
      </c>
      <c r="M138" s="6" t="s">
        <v>497</v>
      </c>
      <c r="N138" s="6" t="s">
        <v>498</v>
      </c>
      <c r="O138" s="4" t="s">
        <v>321</v>
      </c>
      <c r="P138" s="6">
        <v>1</v>
      </c>
      <c r="Q138" s="6">
        <v>0</v>
      </c>
      <c r="R138" s="6" t="s">
        <v>322</v>
      </c>
      <c r="S138" s="6" t="s">
        <v>322</v>
      </c>
      <c r="T138" s="6" t="s">
        <v>322</v>
      </c>
      <c r="U138" s="6" t="s">
        <v>322</v>
      </c>
      <c r="V138" s="6" t="s">
        <v>322</v>
      </c>
      <c r="W138" s="6" t="s">
        <v>322</v>
      </c>
      <c r="X138" s="5" t="str">
        <f t="shared" ref="X138:X153" si="8">IF(OR(O138="特等",O138="一等"),IF(AND(Q138=0,COUNTIF(R138:W138,"否")=6),"正确","错误"),IF(COUNTIF(R138:W138,"否")=6,"正确","错误"))</f>
        <v>正确</v>
      </c>
      <c r="Y138" s="6" t="s">
        <v>457</v>
      </c>
      <c r="Z138" s="6"/>
    </row>
    <row r="139" s="8" customFormat="1" ht="39" customHeight="1" spans="1:26">
      <c r="A139" s="43">
        <v>135</v>
      </c>
      <c r="B139" s="35"/>
      <c r="C139" s="15"/>
      <c r="D139" s="15"/>
      <c r="E139" s="15"/>
      <c r="F139" s="47"/>
      <c r="G139" s="15"/>
      <c r="H139" s="47"/>
      <c r="I139" s="35"/>
      <c r="J139" s="60"/>
      <c r="K139" s="35"/>
      <c r="L139" s="60"/>
      <c r="M139" s="4" t="s">
        <v>499</v>
      </c>
      <c r="N139" s="4" t="s">
        <v>141</v>
      </c>
      <c r="O139" s="4" t="s">
        <v>325</v>
      </c>
      <c r="P139" s="4">
        <v>2</v>
      </c>
      <c r="Q139" s="4">
        <v>0</v>
      </c>
      <c r="R139" s="4" t="s">
        <v>322</v>
      </c>
      <c r="S139" s="4" t="s">
        <v>322</v>
      </c>
      <c r="T139" s="4" t="s">
        <v>322</v>
      </c>
      <c r="U139" s="4" t="s">
        <v>322</v>
      </c>
      <c r="V139" s="4" t="s">
        <v>322</v>
      </c>
      <c r="W139" s="4" t="s">
        <v>322</v>
      </c>
      <c r="X139" s="5" t="str">
        <f t="shared" si="8"/>
        <v>正确</v>
      </c>
      <c r="Y139" s="4" t="s">
        <v>457</v>
      </c>
      <c r="Z139" s="4"/>
    </row>
    <row r="140" s="8" customFormat="1" ht="39" customHeight="1" spans="1:26">
      <c r="A140" s="45">
        <v>136</v>
      </c>
      <c r="B140" s="35"/>
      <c r="C140" s="15"/>
      <c r="D140" s="15"/>
      <c r="E140" s="15"/>
      <c r="F140" s="47"/>
      <c r="G140" s="15"/>
      <c r="H140" s="47"/>
      <c r="I140" s="35"/>
      <c r="J140" s="60"/>
      <c r="K140" s="35"/>
      <c r="L140" s="60"/>
      <c r="M140" s="4" t="s">
        <v>500</v>
      </c>
      <c r="N140" s="4" t="s">
        <v>143</v>
      </c>
      <c r="O140" s="4" t="s">
        <v>328</v>
      </c>
      <c r="P140" s="4">
        <v>3</v>
      </c>
      <c r="Q140" s="4">
        <v>0</v>
      </c>
      <c r="R140" s="4" t="s">
        <v>322</v>
      </c>
      <c r="S140" s="4" t="s">
        <v>322</v>
      </c>
      <c r="T140" s="4" t="s">
        <v>322</v>
      </c>
      <c r="U140" s="4" t="s">
        <v>322</v>
      </c>
      <c r="V140" s="4" t="s">
        <v>322</v>
      </c>
      <c r="W140" s="4" t="s">
        <v>322</v>
      </c>
      <c r="X140" s="5" t="str">
        <f t="shared" si="8"/>
        <v>正确</v>
      </c>
      <c r="Y140" s="4" t="s">
        <v>457</v>
      </c>
      <c r="Z140" s="4"/>
    </row>
    <row r="141" s="8" customFormat="1" ht="39" customHeight="1" spans="1:26">
      <c r="A141" s="43">
        <v>137</v>
      </c>
      <c r="B141" s="35"/>
      <c r="C141" s="15"/>
      <c r="D141" s="15"/>
      <c r="E141" s="15"/>
      <c r="F141" s="47"/>
      <c r="G141" s="15"/>
      <c r="H141" s="47"/>
      <c r="I141" s="35"/>
      <c r="J141" s="60"/>
      <c r="K141" s="35"/>
      <c r="L141" s="60"/>
      <c r="M141" s="4" t="s">
        <v>501</v>
      </c>
      <c r="N141" s="4" t="s">
        <v>145</v>
      </c>
      <c r="O141" s="4" t="s">
        <v>328</v>
      </c>
      <c r="P141" s="4">
        <v>4</v>
      </c>
      <c r="Q141" s="4">
        <v>0</v>
      </c>
      <c r="R141" s="4" t="s">
        <v>322</v>
      </c>
      <c r="S141" s="4" t="s">
        <v>322</v>
      </c>
      <c r="T141" s="4" t="s">
        <v>322</v>
      </c>
      <c r="U141" s="4" t="s">
        <v>322</v>
      </c>
      <c r="V141" s="4" t="s">
        <v>322</v>
      </c>
      <c r="W141" s="4" t="s">
        <v>322</v>
      </c>
      <c r="X141" s="5" t="str">
        <f t="shared" si="8"/>
        <v>正确</v>
      </c>
      <c r="Y141" s="4" t="s">
        <v>457</v>
      </c>
      <c r="Z141" s="4"/>
    </row>
    <row r="142" s="8" customFormat="1" ht="39" customHeight="1" spans="1:26">
      <c r="A142" s="45">
        <v>138</v>
      </c>
      <c r="B142" s="35"/>
      <c r="C142" s="15"/>
      <c r="D142" s="15"/>
      <c r="E142" s="15"/>
      <c r="F142" s="47"/>
      <c r="G142" s="15"/>
      <c r="H142" s="47"/>
      <c r="I142" s="35"/>
      <c r="J142" s="60"/>
      <c r="K142" s="35"/>
      <c r="L142" s="60"/>
      <c r="M142" s="4" t="s">
        <v>502</v>
      </c>
      <c r="N142" s="4" t="s">
        <v>147</v>
      </c>
      <c r="O142" s="4" t="s">
        <v>331</v>
      </c>
      <c r="P142" s="4">
        <v>5</v>
      </c>
      <c r="Q142" s="4">
        <v>0</v>
      </c>
      <c r="R142" s="4" t="s">
        <v>322</v>
      </c>
      <c r="S142" s="4" t="s">
        <v>322</v>
      </c>
      <c r="T142" s="4" t="s">
        <v>322</v>
      </c>
      <c r="U142" s="4" t="s">
        <v>322</v>
      </c>
      <c r="V142" s="4" t="s">
        <v>322</v>
      </c>
      <c r="W142" s="4" t="s">
        <v>322</v>
      </c>
      <c r="X142" s="5" t="str">
        <f t="shared" si="8"/>
        <v>正确</v>
      </c>
      <c r="Y142" s="4" t="s">
        <v>457</v>
      </c>
      <c r="Z142" s="4"/>
    </row>
    <row r="143" s="8" customFormat="1" ht="39" customHeight="1" spans="1:26">
      <c r="A143" s="43">
        <v>139</v>
      </c>
      <c r="B143" s="35"/>
      <c r="C143" s="15"/>
      <c r="D143" s="15"/>
      <c r="E143" s="15"/>
      <c r="F143" s="47"/>
      <c r="G143" s="15"/>
      <c r="H143" s="47"/>
      <c r="I143" s="35"/>
      <c r="J143" s="60"/>
      <c r="K143" s="35"/>
      <c r="L143" s="60"/>
      <c r="M143" s="4" t="s">
        <v>503</v>
      </c>
      <c r="N143" s="4" t="s">
        <v>149</v>
      </c>
      <c r="O143" s="4" t="s">
        <v>331</v>
      </c>
      <c r="P143" s="4">
        <v>6</v>
      </c>
      <c r="Q143" s="4">
        <v>0</v>
      </c>
      <c r="R143" s="4" t="s">
        <v>322</v>
      </c>
      <c r="S143" s="4" t="s">
        <v>322</v>
      </c>
      <c r="T143" s="4" t="s">
        <v>322</v>
      </c>
      <c r="U143" s="4" t="s">
        <v>322</v>
      </c>
      <c r="V143" s="4" t="s">
        <v>322</v>
      </c>
      <c r="W143" s="4" t="s">
        <v>322</v>
      </c>
      <c r="X143" s="5" t="str">
        <f t="shared" si="8"/>
        <v>正确</v>
      </c>
      <c r="Y143" s="4" t="s">
        <v>457</v>
      </c>
      <c r="Z143" s="4"/>
    </row>
    <row r="144" s="8" customFormat="1" ht="39" customHeight="1" spans="1:26">
      <c r="A144" s="45">
        <v>140</v>
      </c>
      <c r="B144" s="12"/>
      <c r="C144" s="16"/>
      <c r="D144" s="16"/>
      <c r="E144" s="16"/>
      <c r="F144" s="48"/>
      <c r="G144" s="16"/>
      <c r="H144" s="48"/>
      <c r="I144" s="12"/>
      <c r="J144" s="13"/>
      <c r="K144" s="12"/>
      <c r="L144" s="13"/>
      <c r="M144" s="4" t="s">
        <v>504</v>
      </c>
      <c r="N144" s="4" t="s">
        <v>151</v>
      </c>
      <c r="O144" s="4" t="s">
        <v>331</v>
      </c>
      <c r="P144" s="4">
        <v>7</v>
      </c>
      <c r="Q144" s="4">
        <v>0</v>
      </c>
      <c r="R144" s="4" t="s">
        <v>322</v>
      </c>
      <c r="S144" s="4" t="s">
        <v>322</v>
      </c>
      <c r="T144" s="4" t="s">
        <v>322</v>
      </c>
      <c r="U144" s="4" t="s">
        <v>322</v>
      </c>
      <c r="V144" s="4" t="s">
        <v>322</v>
      </c>
      <c r="W144" s="4" t="s">
        <v>322</v>
      </c>
      <c r="X144" s="5" t="str">
        <f t="shared" si="8"/>
        <v>正确</v>
      </c>
      <c r="Y144" s="4" t="s">
        <v>457</v>
      </c>
      <c r="Z144" s="4"/>
    </row>
    <row r="145" s="8" customFormat="1" ht="39" customHeight="1" spans="1:26">
      <c r="A145" s="43">
        <v>141</v>
      </c>
      <c r="B145" s="34" t="s">
        <v>505</v>
      </c>
      <c r="C145" s="14">
        <v>35</v>
      </c>
      <c r="D145" s="14">
        <v>0</v>
      </c>
      <c r="E145" s="14">
        <v>1</v>
      </c>
      <c r="F145" s="46" t="str">
        <f>IF(E145&lt;=ROUND(C145*0.04,0),"正确","错误")</f>
        <v>正确</v>
      </c>
      <c r="G145" s="14">
        <v>2</v>
      </c>
      <c r="H145" s="46" t="str">
        <f>IF(G145&lt;=ROUND(C145*0.06,0),"正确","错误")</f>
        <v>正确</v>
      </c>
      <c r="I145" s="34">
        <v>4</v>
      </c>
      <c r="J145" s="59" t="str">
        <f>IF(I145&lt;=ROUND(C145*0.1,0),"正确","错误")</f>
        <v>正确</v>
      </c>
      <c r="K145" s="34">
        <f>E145+G145+I145</f>
        <v>7</v>
      </c>
      <c r="L145" s="59" t="str">
        <f>IF(K145&lt;=C145*0.2,"正确","错误")</f>
        <v>正确</v>
      </c>
      <c r="M145" s="6" t="s">
        <v>506</v>
      </c>
      <c r="N145" s="6">
        <v>23301112002</v>
      </c>
      <c r="O145" s="4" t="s">
        <v>325</v>
      </c>
      <c r="P145" s="6">
        <v>1</v>
      </c>
      <c r="Q145" s="6">
        <v>0</v>
      </c>
      <c r="R145" s="6" t="s">
        <v>322</v>
      </c>
      <c r="S145" s="6" t="s">
        <v>322</v>
      </c>
      <c r="T145" s="6" t="s">
        <v>322</v>
      </c>
      <c r="U145" s="6" t="s">
        <v>322</v>
      </c>
      <c r="V145" s="6" t="s">
        <v>322</v>
      </c>
      <c r="W145" s="6" t="s">
        <v>322</v>
      </c>
      <c r="X145" s="5" t="str">
        <f t="shared" si="8"/>
        <v>正确</v>
      </c>
      <c r="Y145" s="4" t="s">
        <v>457</v>
      </c>
      <c r="Z145" s="6"/>
    </row>
    <row r="146" s="8" customFormat="1" ht="39" customHeight="1" spans="1:26">
      <c r="A146" s="45">
        <v>142</v>
      </c>
      <c r="B146" s="35"/>
      <c r="C146" s="15"/>
      <c r="D146" s="15"/>
      <c r="E146" s="15"/>
      <c r="F146" s="47"/>
      <c r="G146" s="15"/>
      <c r="H146" s="47"/>
      <c r="I146" s="35"/>
      <c r="J146" s="60"/>
      <c r="K146" s="35"/>
      <c r="L146" s="60"/>
      <c r="M146" s="4" t="s">
        <v>507</v>
      </c>
      <c r="N146" s="4">
        <v>23301112030</v>
      </c>
      <c r="O146" s="4" t="s">
        <v>328</v>
      </c>
      <c r="P146" s="4">
        <v>3</v>
      </c>
      <c r="Q146" s="4">
        <v>0</v>
      </c>
      <c r="R146" s="4" t="s">
        <v>322</v>
      </c>
      <c r="S146" s="4" t="s">
        <v>322</v>
      </c>
      <c r="T146" s="4" t="s">
        <v>322</v>
      </c>
      <c r="U146" s="4" t="s">
        <v>322</v>
      </c>
      <c r="V146" s="4" t="s">
        <v>322</v>
      </c>
      <c r="W146" s="4" t="s">
        <v>322</v>
      </c>
      <c r="X146" s="5" t="str">
        <f t="shared" si="8"/>
        <v>正确</v>
      </c>
      <c r="Y146" s="4" t="s">
        <v>457</v>
      </c>
      <c r="Z146" s="65" t="s">
        <v>508</v>
      </c>
    </row>
    <row r="147" s="8" customFormat="1" ht="39" customHeight="1" spans="1:26">
      <c r="A147" s="43">
        <v>143</v>
      </c>
      <c r="B147" s="35"/>
      <c r="C147" s="15"/>
      <c r="D147" s="15"/>
      <c r="E147" s="15"/>
      <c r="F147" s="47"/>
      <c r="G147" s="15"/>
      <c r="H147" s="47"/>
      <c r="I147" s="35"/>
      <c r="J147" s="60"/>
      <c r="K147" s="35"/>
      <c r="L147" s="60"/>
      <c r="M147" s="4" t="s">
        <v>509</v>
      </c>
      <c r="N147" s="4">
        <v>23306031022</v>
      </c>
      <c r="O147" s="4" t="s">
        <v>328</v>
      </c>
      <c r="P147" s="4">
        <v>4</v>
      </c>
      <c r="Q147" s="4">
        <v>0</v>
      </c>
      <c r="R147" s="4" t="s">
        <v>322</v>
      </c>
      <c r="S147" s="4" t="s">
        <v>322</v>
      </c>
      <c r="T147" s="4" t="s">
        <v>322</v>
      </c>
      <c r="U147" s="4" t="s">
        <v>322</v>
      </c>
      <c r="V147" s="4" t="s">
        <v>322</v>
      </c>
      <c r="W147" s="4" t="s">
        <v>322</v>
      </c>
      <c r="X147" s="5" t="str">
        <f t="shared" si="8"/>
        <v>正确</v>
      </c>
      <c r="Y147" s="4" t="s">
        <v>457</v>
      </c>
      <c r="Z147" s="4"/>
    </row>
    <row r="148" s="8" customFormat="1" ht="39" customHeight="1" spans="1:26">
      <c r="A148" s="45">
        <v>144</v>
      </c>
      <c r="B148" s="35"/>
      <c r="C148" s="15"/>
      <c r="D148" s="15"/>
      <c r="E148" s="15"/>
      <c r="F148" s="47"/>
      <c r="G148" s="15"/>
      <c r="H148" s="47"/>
      <c r="I148" s="35"/>
      <c r="J148" s="60"/>
      <c r="K148" s="35"/>
      <c r="L148" s="60"/>
      <c r="M148" s="4" t="s">
        <v>510</v>
      </c>
      <c r="N148" s="4">
        <v>23301112029</v>
      </c>
      <c r="O148" s="4" t="s">
        <v>331</v>
      </c>
      <c r="P148" s="4">
        <v>5</v>
      </c>
      <c r="Q148" s="4">
        <v>0</v>
      </c>
      <c r="R148" s="4" t="s">
        <v>322</v>
      </c>
      <c r="S148" s="4" t="s">
        <v>322</v>
      </c>
      <c r="T148" s="4" t="s">
        <v>322</v>
      </c>
      <c r="U148" s="4" t="s">
        <v>322</v>
      </c>
      <c r="V148" s="4" t="s">
        <v>322</v>
      </c>
      <c r="W148" s="4" t="s">
        <v>322</v>
      </c>
      <c r="X148" s="5" t="str">
        <f t="shared" si="8"/>
        <v>正确</v>
      </c>
      <c r="Y148" s="4" t="s">
        <v>457</v>
      </c>
      <c r="Z148" s="4"/>
    </row>
    <row r="149" s="8" customFormat="1" ht="39" customHeight="1" spans="1:26">
      <c r="A149" s="43">
        <v>145</v>
      </c>
      <c r="B149" s="35"/>
      <c r="C149" s="15"/>
      <c r="D149" s="15"/>
      <c r="E149" s="15"/>
      <c r="F149" s="47"/>
      <c r="G149" s="15"/>
      <c r="H149" s="47"/>
      <c r="I149" s="35"/>
      <c r="J149" s="60"/>
      <c r="K149" s="35"/>
      <c r="L149" s="60"/>
      <c r="M149" s="4" t="s">
        <v>511</v>
      </c>
      <c r="N149" s="4">
        <v>23301112014</v>
      </c>
      <c r="O149" s="4" t="s">
        <v>331</v>
      </c>
      <c r="P149" s="4">
        <v>6</v>
      </c>
      <c r="Q149" s="4">
        <v>1</v>
      </c>
      <c r="R149" s="4" t="s">
        <v>322</v>
      </c>
      <c r="S149" s="4" t="s">
        <v>322</v>
      </c>
      <c r="T149" s="4" t="s">
        <v>322</v>
      </c>
      <c r="U149" s="4" t="s">
        <v>322</v>
      </c>
      <c r="V149" s="4" t="s">
        <v>322</v>
      </c>
      <c r="W149" s="4" t="s">
        <v>322</v>
      </c>
      <c r="X149" s="5" t="str">
        <f t="shared" si="8"/>
        <v>正确</v>
      </c>
      <c r="Y149" s="4" t="s">
        <v>457</v>
      </c>
      <c r="Z149" s="4"/>
    </row>
    <row r="150" s="8" customFormat="1" ht="77" customHeight="1" spans="1:26">
      <c r="A150" s="45">
        <v>146</v>
      </c>
      <c r="B150" s="35"/>
      <c r="C150" s="15"/>
      <c r="D150" s="15"/>
      <c r="E150" s="15"/>
      <c r="F150" s="47"/>
      <c r="G150" s="15"/>
      <c r="H150" s="47"/>
      <c r="I150" s="35"/>
      <c r="J150" s="60"/>
      <c r="K150" s="35"/>
      <c r="L150" s="60"/>
      <c r="M150" s="4" t="s">
        <v>512</v>
      </c>
      <c r="N150" s="4">
        <v>23301112003</v>
      </c>
      <c r="O150" s="4" t="s">
        <v>331</v>
      </c>
      <c r="P150" s="4">
        <v>11</v>
      </c>
      <c r="Q150" s="4">
        <v>1</v>
      </c>
      <c r="R150" s="4" t="s">
        <v>322</v>
      </c>
      <c r="S150" s="4" t="s">
        <v>322</v>
      </c>
      <c r="T150" s="4" t="s">
        <v>322</v>
      </c>
      <c r="U150" s="4" t="s">
        <v>322</v>
      </c>
      <c r="V150" s="4" t="s">
        <v>322</v>
      </c>
      <c r="W150" s="4" t="s">
        <v>322</v>
      </c>
      <c r="X150" s="5" t="str">
        <f t="shared" si="8"/>
        <v>正确</v>
      </c>
      <c r="Y150" s="4" t="s">
        <v>457</v>
      </c>
      <c r="Z150" s="65" t="s">
        <v>513</v>
      </c>
    </row>
    <row r="151" s="8" customFormat="1" ht="39" customHeight="1" spans="1:26">
      <c r="A151" s="43">
        <v>147</v>
      </c>
      <c r="B151" s="12"/>
      <c r="C151" s="16"/>
      <c r="D151" s="16"/>
      <c r="E151" s="16"/>
      <c r="F151" s="48"/>
      <c r="G151" s="16"/>
      <c r="H151" s="48"/>
      <c r="I151" s="12"/>
      <c r="J151" s="13"/>
      <c r="K151" s="12"/>
      <c r="L151" s="13"/>
      <c r="M151" s="4" t="s">
        <v>514</v>
      </c>
      <c r="N151" s="4">
        <v>23301112009</v>
      </c>
      <c r="O151" s="4" t="s">
        <v>331</v>
      </c>
      <c r="P151" s="4">
        <v>13</v>
      </c>
      <c r="Q151" s="4">
        <v>1</v>
      </c>
      <c r="R151" s="4" t="s">
        <v>322</v>
      </c>
      <c r="S151" s="4" t="s">
        <v>322</v>
      </c>
      <c r="T151" s="4" t="s">
        <v>322</v>
      </c>
      <c r="U151" s="4" t="s">
        <v>322</v>
      </c>
      <c r="V151" s="4" t="s">
        <v>322</v>
      </c>
      <c r="W151" s="4" t="s">
        <v>322</v>
      </c>
      <c r="X151" s="5" t="str">
        <f t="shared" si="8"/>
        <v>正确</v>
      </c>
      <c r="Y151" s="4" t="s">
        <v>457</v>
      </c>
      <c r="Z151" s="4"/>
    </row>
    <row r="152" s="36" customFormat="1" ht="39" customHeight="1" spans="1:26">
      <c r="A152" s="45">
        <v>148</v>
      </c>
      <c r="B152" s="34" t="s">
        <v>515</v>
      </c>
      <c r="C152" s="14">
        <v>31</v>
      </c>
      <c r="D152" s="14">
        <v>1</v>
      </c>
      <c r="E152" s="14">
        <v>1</v>
      </c>
      <c r="F152" s="46" t="str">
        <f>IF(E152&lt;=ROUND(C152*0.04,0),"正确","错误")</f>
        <v>正确</v>
      </c>
      <c r="G152" s="14">
        <v>2</v>
      </c>
      <c r="H152" s="46" t="str">
        <f>IF(G152&lt;=ROUND(C152*0.06,0),"正确","错误")</f>
        <v>正确</v>
      </c>
      <c r="I152" s="34">
        <v>3</v>
      </c>
      <c r="J152" s="59" t="str">
        <f>IF(I152&lt;=ROUND(C152*0.1,0),"正确","错误")</f>
        <v>正确</v>
      </c>
      <c r="K152" s="34">
        <f>E152+G152+I152</f>
        <v>6</v>
      </c>
      <c r="L152" s="59" t="str">
        <f>IF(K152&lt;=C152*0.2,"正确","错误")</f>
        <v>正确</v>
      </c>
      <c r="M152" s="6" t="s">
        <v>516</v>
      </c>
      <c r="N152" s="6" t="s">
        <v>165</v>
      </c>
      <c r="O152" s="4" t="s">
        <v>321</v>
      </c>
      <c r="P152" s="6">
        <v>1</v>
      </c>
      <c r="Q152" s="6">
        <v>0</v>
      </c>
      <c r="R152" s="6" t="s">
        <v>322</v>
      </c>
      <c r="S152" s="6" t="s">
        <v>322</v>
      </c>
      <c r="T152" s="6" t="s">
        <v>322</v>
      </c>
      <c r="U152" s="6" t="s">
        <v>322</v>
      </c>
      <c r="V152" s="6" t="s">
        <v>322</v>
      </c>
      <c r="W152" s="6" t="s">
        <v>322</v>
      </c>
      <c r="X152" s="5" t="str">
        <f t="shared" si="8"/>
        <v>正确</v>
      </c>
      <c r="Y152" s="6" t="s">
        <v>457</v>
      </c>
      <c r="Z152" s="6"/>
    </row>
    <row r="153" s="36" customFormat="1" ht="39" customHeight="1" spans="1:26">
      <c r="A153" s="43">
        <v>149</v>
      </c>
      <c r="B153" s="35"/>
      <c r="C153" s="15"/>
      <c r="D153" s="15"/>
      <c r="E153" s="15"/>
      <c r="F153" s="47"/>
      <c r="G153" s="15"/>
      <c r="H153" s="47"/>
      <c r="I153" s="35"/>
      <c r="J153" s="60"/>
      <c r="K153" s="35"/>
      <c r="L153" s="60"/>
      <c r="M153" s="4" t="s">
        <v>517</v>
      </c>
      <c r="N153" s="4" t="s">
        <v>167</v>
      </c>
      <c r="O153" s="4" t="s">
        <v>325</v>
      </c>
      <c r="P153" s="4">
        <v>2</v>
      </c>
      <c r="Q153" s="4">
        <v>0</v>
      </c>
      <c r="R153" s="4" t="s">
        <v>322</v>
      </c>
      <c r="S153" s="4" t="s">
        <v>322</v>
      </c>
      <c r="T153" s="4" t="s">
        <v>322</v>
      </c>
      <c r="U153" s="4" t="s">
        <v>322</v>
      </c>
      <c r="V153" s="4" t="s">
        <v>322</v>
      </c>
      <c r="W153" s="4" t="s">
        <v>322</v>
      </c>
      <c r="X153" s="5" t="str">
        <f t="shared" si="8"/>
        <v>正确</v>
      </c>
      <c r="Y153" s="4" t="s">
        <v>457</v>
      </c>
      <c r="Z153" s="4"/>
    </row>
    <row r="154" s="36" customFormat="1" ht="39" customHeight="1" spans="1:26">
      <c r="A154" s="45">
        <v>150</v>
      </c>
      <c r="B154" s="35"/>
      <c r="C154" s="15"/>
      <c r="D154" s="15"/>
      <c r="E154" s="15"/>
      <c r="F154" s="47"/>
      <c r="G154" s="15"/>
      <c r="H154" s="47"/>
      <c r="I154" s="35"/>
      <c r="J154" s="60"/>
      <c r="K154" s="35"/>
      <c r="L154" s="60"/>
      <c r="M154" s="4" t="s">
        <v>518</v>
      </c>
      <c r="N154" s="4" t="s">
        <v>169</v>
      </c>
      <c r="O154" s="4" t="s">
        <v>328</v>
      </c>
      <c r="P154" s="4">
        <v>3</v>
      </c>
      <c r="Q154" s="4">
        <v>0</v>
      </c>
      <c r="R154" s="4" t="s">
        <v>322</v>
      </c>
      <c r="S154" s="4" t="s">
        <v>322</v>
      </c>
      <c r="T154" s="4" t="s">
        <v>322</v>
      </c>
      <c r="U154" s="4" t="s">
        <v>322</v>
      </c>
      <c r="V154" s="4" t="s">
        <v>322</v>
      </c>
      <c r="W154" s="4" t="s">
        <v>322</v>
      </c>
      <c r="X154" s="5" t="s">
        <v>379</v>
      </c>
      <c r="Y154" s="4" t="s">
        <v>457</v>
      </c>
      <c r="Z154" s="4"/>
    </row>
    <row r="155" s="36" customFormat="1" ht="39" customHeight="1" spans="1:26">
      <c r="A155" s="43">
        <v>151</v>
      </c>
      <c r="B155" s="35"/>
      <c r="C155" s="15"/>
      <c r="D155" s="15"/>
      <c r="E155" s="15"/>
      <c r="F155" s="47"/>
      <c r="G155" s="15"/>
      <c r="H155" s="47"/>
      <c r="I155" s="35"/>
      <c r="J155" s="60"/>
      <c r="K155" s="35"/>
      <c r="L155" s="60"/>
      <c r="M155" s="4" t="s">
        <v>519</v>
      </c>
      <c r="N155" s="4">
        <v>23301201026</v>
      </c>
      <c r="O155" s="4" t="s">
        <v>328</v>
      </c>
      <c r="P155" s="4">
        <v>4</v>
      </c>
      <c r="Q155" s="4">
        <v>0</v>
      </c>
      <c r="R155" s="4" t="s">
        <v>322</v>
      </c>
      <c r="S155" s="4" t="s">
        <v>322</v>
      </c>
      <c r="T155" s="4" t="s">
        <v>322</v>
      </c>
      <c r="U155" s="4" t="s">
        <v>322</v>
      </c>
      <c r="V155" s="4" t="s">
        <v>322</v>
      </c>
      <c r="W155" s="4" t="s">
        <v>322</v>
      </c>
      <c r="X155" s="5" t="s">
        <v>379</v>
      </c>
      <c r="Y155" s="4" t="s">
        <v>457</v>
      </c>
      <c r="Z155" s="4"/>
    </row>
    <row r="156" s="36" customFormat="1" ht="39" customHeight="1" spans="1:26">
      <c r="A156" s="45">
        <v>152</v>
      </c>
      <c r="B156" s="35"/>
      <c r="C156" s="15"/>
      <c r="D156" s="15"/>
      <c r="E156" s="15"/>
      <c r="F156" s="47"/>
      <c r="G156" s="15"/>
      <c r="H156" s="47"/>
      <c r="I156" s="35"/>
      <c r="J156" s="60"/>
      <c r="K156" s="35"/>
      <c r="L156" s="60"/>
      <c r="M156" s="4" t="s">
        <v>520</v>
      </c>
      <c r="N156" s="4">
        <v>23301201001</v>
      </c>
      <c r="O156" s="4" t="s">
        <v>331</v>
      </c>
      <c r="P156" s="4">
        <v>5</v>
      </c>
      <c r="Q156" s="4">
        <v>2</v>
      </c>
      <c r="R156" s="4" t="s">
        <v>322</v>
      </c>
      <c r="S156" s="4" t="s">
        <v>322</v>
      </c>
      <c r="T156" s="4" t="s">
        <v>322</v>
      </c>
      <c r="U156" s="4" t="s">
        <v>322</v>
      </c>
      <c r="V156" s="4" t="s">
        <v>322</v>
      </c>
      <c r="W156" s="4" t="s">
        <v>322</v>
      </c>
      <c r="X156" s="5" t="s">
        <v>379</v>
      </c>
      <c r="Y156" s="4" t="s">
        <v>457</v>
      </c>
      <c r="Z156" s="4"/>
    </row>
    <row r="157" s="36" customFormat="1" ht="39" customHeight="1" spans="1:26">
      <c r="A157" s="43">
        <v>153</v>
      </c>
      <c r="B157" s="35"/>
      <c r="C157" s="15"/>
      <c r="D157" s="15"/>
      <c r="E157" s="15"/>
      <c r="F157" s="47"/>
      <c r="G157" s="15"/>
      <c r="H157" s="47"/>
      <c r="I157" s="35"/>
      <c r="J157" s="60"/>
      <c r="K157" s="35"/>
      <c r="L157" s="60"/>
      <c r="M157" s="4" t="s">
        <v>521</v>
      </c>
      <c r="N157" s="4">
        <v>23301201012</v>
      </c>
      <c r="O157" s="4" t="s">
        <v>331</v>
      </c>
      <c r="P157" s="4">
        <v>6</v>
      </c>
      <c r="Q157" s="4">
        <v>0</v>
      </c>
      <c r="R157" s="4" t="s">
        <v>322</v>
      </c>
      <c r="S157" s="4" t="s">
        <v>322</v>
      </c>
      <c r="T157" s="4" t="s">
        <v>322</v>
      </c>
      <c r="U157" s="4" t="s">
        <v>322</v>
      </c>
      <c r="V157" s="4" t="s">
        <v>322</v>
      </c>
      <c r="W157" s="4" t="s">
        <v>322</v>
      </c>
      <c r="X157" s="5" t="s">
        <v>379</v>
      </c>
      <c r="Y157" s="4" t="s">
        <v>457</v>
      </c>
      <c r="Z157" s="4"/>
    </row>
    <row r="158" s="36" customFormat="1" ht="39" customHeight="1" spans="1:26">
      <c r="A158" s="45">
        <v>154</v>
      </c>
      <c r="B158" s="12"/>
      <c r="C158" s="16"/>
      <c r="D158" s="16"/>
      <c r="E158" s="16"/>
      <c r="F158" s="48"/>
      <c r="G158" s="16"/>
      <c r="H158" s="48"/>
      <c r="I158" s="12"/>
      <c r="J158" s="13"/>
      <c r="K158" s="12"/>
      <c r="L158" s="13"/>
      <c r="M158" s="4" t="s">
        <v>522</v>
      </c>
      <c r="N158" s="4">
        <v>23301201025</v>
      </c>
      <c r="O158" s="4" t="s">
        <v>331</v>
      </c>
      <c r="P158" s="4">
        <v>7</v>
      </c>
      <c r="Q158" s="4">
        <v>0</v>
      </c>
      <c r="R158" s="4" t="s">
        <v>322</v>
      </c>
      <c r="S158" s="4" t="s">
        <v>322</v>
      </c>
      <c r="T158" s="4" t="s">
        <v>322</v>
      </c>
      <c r="U158" s="4" t="s">
        <v>322</v>
      </c>
      <c r="V158" s="4" t="s">
        <v>322</v>
      </c>
      <c r="W158" s="4" t="s">
        <v>322</v>
      </c>
      <c r="X158" s="5" t="s">
        <v>379</v>
      </c>
      <c r="Y158" s="4" t="s">
        <v>457</v>
      </c>
      <c r="Z158" s="4"/>
    </row>
    <row r="159" s="8" customFormat="1" ht="39" customHeight="1" spans="1:26">
      <c r="A159" s="43">
        <v>155</v>
      </c>
      <c r="B159" s="34" t="s">
        <v>523</v>
      </c>
      <c r="C159" s="14">
        <v>39</v>
      </c>
      <c r="D159" s="14">
        <v>1</v>
      </c>
      <c r="E159" s="14">
        <v>2</v>
      </c>
      <c r="F159" s="46" t="str">
        <f>IF(E159&lt;=ROUND(C159*0.04,0),"正确","错误")</f>
        <v>正确</v>
      </c>
      <c r="G159" s="14">
        <v>2</v>
      </c>
      <c r="H159" s="46" t="str">
        <f>IF(G159&lt;=ROUND(C159*0.06,0),"正确","错误")</f>
        <v>正确</v>
      </c>
      <c r="I159" s="34">
        <v>3</v>
      </c>
      <c r="J159" s="59" t="str">
        <f>IF(I159&lt;=ROUND(C159*0.1,0),"正确","错误")</f>
        <v>正确</v>
      </c>
      <c r="K159" s="34">
        <f>E159+G159+I159</f>
        <v>7</v>
      </c>
      <c r="L159" s="59" t="str">
        <f>IF(K159&lt;=ROUND(C159*0.2,0),"正确","错误")</f>
        <v>正确</v>
      </c>
      <c r="M159" s="6" t="s">
        <v>524</v>
      </c>
      <c r="N159" s="6">
        <v>24301111019</v>
      </c>
      <c r="O159" s="4" t="s">
        <v>321</v>
      </c>
      <c r="P159" s="6">
        <v>1</v>
      </c>
      <c r="Q159" s="6">
        <v>0</v>
      </c>
      <c r="R159" s="6" t="s">
        <v>322</v>
      </c>
      <c r="S159" s="6" t="s">
        <v>322</v>
      </c>
      <c r="T159" s="6" t="s">
        <v>322</v>
      </c>
      <c r="U159" s="6" t="s">
        <v>322</v>
      </c>
      <c r="V159" s="6" t="s">
        <v>322</v>
      </c>
      <c r="W159" s="6" t="s">
        <v>322</v>
      </c>
      <c r="X159" s="5" t="str">
        <f t="shared" ref="X159:X174" si="9">IF(OR(O159="特等",O159="一等"),IF(AND(Q159=0,COUNTIF(R159:W159,"否")=6),"正确","错误"),IF(COUNTIF(R159:W159,"否")=6,"正确","错误"))</f>
        <v>正确</v>
      </c>
      <c r="Y159" s="6" t="s">
        <v>525</v>
      </c>
      <c r="Z159" s="6"/>
    </row>
    <row r="160" s="8" customFormat="1" ht="39" customHeight="1" spans="1:26">
      <c r="A160" s="45">
        <v>156</v>
      </c>
      <c r="B160" s="35"/>
      <c r="C160" s="15"/>
      <c r="D160" s="15"/>
      <c r="E160" s="15"/>
      <c r="F160" s="47"/>
      <c r="G160" s="15"/>
      <c r="H160" s="47"/>
      <c r="I160" s="35"/>
      <c r="J160" s="60"/>
      <c r="K160" s="35"/>
      <c r="L160" s="60"/>
      <c r="M160" s="4" t="s">
        <v>526</v>
      </c>
      <c r="N160" s="4">
        <v>24303012004</v>
      </c>
      <c r="O160" s="4" t="s">
        <v>325</v>
      </c>
      <c r="P160" s="4">
        <v>2</v>
      </c>
      <c r="Q160" s="4">
        <v>0</v>
      </c>
      <c r="R160" s="4" t="s">
        <v>322</v>
      </c>
      <c r="S160" s="4" t="s">
        <v>322</v>
      </c>
      <c r="T160" s="4" t="s">
        <v>322</v>
      </c>
      <c r="U160" s="4" t="s">
        <v>322</v>
      </c>
      <c r="V160" s="4" t="s">
        <v>322</v>
      </c>
      <c r="W160" s="4" t="s">
        <v>322</v>
      </c>
      <c r="X160" s="5" t="str">
        <f t="shared" si="9"/>
        <v>正确</v>
      </c>
      <c r="Y160" s="6" t="s">
        <v>525</v>
      </c>
      <c r="Z160" s="6"/>
    </row>
    <row r="161" s="8" customFormat="1" ht="39" customHeight="1" spans="1:26">
      <c r="A161" s="43">
        <v>157</v>
      </c>
      <c r="B161" s="35"/>
      <c r="C161" s="15"/>
      <c r="D161" s="15"/>
      <c r="E161" s="15"/>
      <c r="F161" s="47"/>
      <c r="G161" s="15"/>
      <c r="H161" s="47"/>
      <c r="I161" s="35"/>
      <c r="J161" s="60"/>
      <c r="K161" s="35"/>
      <c r="L161" s="60"/>
      <c r="M161" s="4" t="s">
        <v>527</v>
      </c>
      <c r="N161" s="4">
        <v>24303011001</v>
      </c>
      <c r="O161" s="4" t="s">
        <v>325</v>
      </c>
      <c r="P161" s="4">
        <v>3</v>
      </c>
      <c r="Q161" s="4">
        <v>0</v>
      </c>
      <c r="R161" s="4" t="s">
        <v>322</v>
      </c>
      <c r="S161" s="4" t="s">
        <v>322</v>
      </c>
      <c r="T161" s="4" t="s">
        <v>322</v>
      </c>
      <c r="U161" s="4" t="s">
        <v>322</v>
      </c>
      <c r="V161" s="4" t="s">
        <v>322</v>
      </c>
      <c r="W161" s="4" t="s">
        <v>322</v>
      </c>
      <c r="X161" s="5" t="str">
        <f t="shared" si="9"/>
        <v>正确</v>
      </c>
      <c r="Y161" s="6" t="s">
        <v>525</v>
      </c>
      <c r="Z161" s="6"/>
    </row>
    <row r="162" s="8" customFormat="1" ht="39" customHeight="1" spans="1:26">
      <c r="A162" s="45">
        <v>158</v>
      </c>
      <c r="B162" s="35"/>
      <c r="C162" s="15"/>
      <c r="D162" s="15"/>
      <c r="E162" s="15"/>
      <c r="F162" s="47"/>
      <c r="G162" s="15"/>
      <c r="H162" s="47"/>
      <c r="I162" s="35"/>
      <c r="J162" s="60"/>
      <c r="K162" s="35"/>
      <c r="L162" s="60"/>
      <c r="M162" s="4" t="s">
        <v>528</v>
      </c>
      <c r="N162" s="4">
        <v>24301111026</v>
      </c>
      <c r="O162" s="4" t="s">
        <v>328</v>
      </c>
      <c r="P162" s="4">
        <v>4</v>
      </c>
      <c r="Q162" s="4">
        <v>0</v>
      </c>
      <c r="R162" s="4" t="s">
        <v>322</v>
      </c>
      <c r="S162" s="4" t="s">
        <v>322</v>
      </c>
      <c r="T162" s="4" t="s">
        <v>322</v>
      </c>
      <c r="U162" s="4" t="s">
        <v>322</v>
      </c>
      <c r="V162" s="4" t="s">
        <v>322</v>
      </c>
      <c r="W162" s="4" t="s">
        <v>322</v>
      </c>
      <c r="X162" s="5" t="str">
        <f t="shared" si="9"/>
        <v>正确</v>
      </c>
      <c r="Y162" s="6" t="s">
        <v>525</v>
      </c>
      <c r="Z162" s="6"/>
    </row>
    <row r="163" s="8" customFormat="1" ht="39" customHeight="1" spans="1:26">
      <c r="A163" s="43">
        <v>159</v>
      </c>
      <c r="B163" s="35"/>
      <c r="C163" s="15"/>
      <c r="D163" s="15"/>
      <c r="E163" s="15"/>
      <c r="F163" s="47"/>
      <c r="G163" s="15"/>
      <c r="H163" s="47"/>
      <c r="I163" s="35"/>
      <c r="J163" s="60"/>
      <c r="K163" s="35"/>
      <c r="L163" s="60"/>
      <c r="M163" s="4" t="s">
        <v>529</v>
      </c>
      <c r="N163" s="4">
        <v>24303131018</v>
      </c>
      <c r="O163" s="4" t="s">
        <v>328</v>
      </c>
      <c r="P163" s="4">
        <v>5</v>
      </c>
      <c r="Q163" s="4">
        <v>0</v>
      </c>
      <c r="R163" s="4" t="s">
        <v>322</v>
      </c>
      <c r="S163" s="4" t="s">
        <v>322</v>
      </c>
      <c r="T163" s="4" t="s">
        <v>322</v>
      </c>
      <c r="U163" s="4" t="s">
        <v>322</v>
      </c>
      <c r="V163" s="4" t="s">
        <v>322</v>
      </c>
      <c r="W163" s="4" t="s">
        <v>322</v>
      </c>
      <c r="X163" s="5" t="str">
        <f t="shared" si="9"/>
        <v>正确</v>
      </c>
      <c r="Y163" s="6" t="s">
        <v>525</v>
      </c>
      <c r="Z163" s="6"/>
    </row>
    <row r="164" s="8" customFormat="1" ht="39" customHeight="1" spans="1:26">
      <c r="A164" s="45">
        <v>160</v>
      </c>
      <c r="B164" s="35"/>
      <c r="C164" s="15"/>
      <c r="D164" s="15"/>
      <c r="E164" s="15"/>
      <c r="F164" s="47"/>
      <c r="G164" s="15"/>
      <c r="H164" s="47"/>
      <c r="I164" s="35"/>
      <c r="J164" s="60"/>
      <c r="K164" s="35"/>
      <c r="L164" s="60"/>
      <c r="M164" s="4" t="s">
        <v>530</v>
      </c>
      <c r="N164" s="4">
        <v>24304013012</v>
      </c>
      <c r="O164" s="4" t="s">
        <v>331</v>
      </c>
      <c r="P164" s="4">
        <v>6</v>
      </c>
      <c r="Q164" s="4">
        <v>2</v>
      </c>
      <c r="R164" s="4" t="s">
        <v>322</v>
      </c>
      <c r="S164" s="4" t="s">
        <v>322</v>
      </c>
      <c r="T164" s="4" t="s">
        <v>322</v>
      </c>
      <c r="U164" s="4" t="s">
        <v>322</v>
      </c>
      <c r="V164" s="4" t="s">
        <v>322</v>
      </c>
      <c r="W164" s="4" t="s">
        <v>322</v>
      </c>
      <c r="X164" s="5" t="str">
        <f t="shared" si="9"/>
        <v>正确</v>
      </c>
      <c r="Y164" s="6" t="s">
        <v>525</v>
      </c>
      <c r="Z164" s="6"/>
    </row>
    <row r="165" s="8" customFormat="1" ht="39" customHeight="1" spans="1:26">
      <c r="A165" s="43">
        <v>161</v>
      </c>
      <c r="B165" s="35"/>
      <c r="C165" s="15"/>
      <c r="D165" s="15"/>
      <c r="E165" s="15"/>
      <c r="F165" s="47"/>
      <c r="G165" s="15"/>
      <c r="H165" s="47"/>
      <c r="I165" s="35"/>
      <c r="J165" s="60"/>
      <c r="K165" s="35"/>
      <c r="L165" s="60"/>
      <c r="M165" s="4" t="s">
        <v>531</v>
      </c>
      <c r="N165" s="4">
        <v>24301111031</v>
      </c>
      <c r="O165" s="4" t="s">
        <v>331</v>
      </c>
      <c r="P165" s="4">
        <v>7</v>
      </c>
      <c r="Q165" s="4">
        <v>0</v>
      </c>
      <c r="R165" s="4" t="s">
        <v>322</v>
      </c>
      <c r="S165" s="4" t="s">
        <v>322</v>
      </c>
      <c r="T165" s="4" t="s">
        <v>322</v>
      </c>
      <c r="U165" s="4" t="s">
        <v>322</v>
      </c>
      <c r="V165" s="4" t="s">
        <v>322</v>
      </c>
      <c r="W165" s="4" t="s">
        <v>322</v>
      </c>
      <c r="X165" s="5" t="str">
        <f t="shared" si="9"/>
        <v>正确</v>
      </c>
      <c r="Y165" s="6" t="s">
        <v>525</v>
      </c>
      <c r="Z165" s="6"/>
    </row>
    <row r="166" s="8" customFormat="1" ht="38.5" customHeight="1" spans="1:26">
      <c r="A166" s="45">
        <v>162</v>
      </c>
      <c r="B166" s="35"/>
      <c r="C166" s="15"/>
      <c r="D166" s="15"/>
      <c r="E166" s="15"/>
      <c r="F166" s="47"/>
      <c r="G166" s="15"/>
      <c r="H166" s="47"/>
      <c r="I166" s="35"/>
      <c r="J166" s="60"/>
      <c r="K166" s="35"/>
      <c r="L166" s="60"/>
      <c r="M166" s="78" t="s">
        <v>532</v>
      </c>
      <c r="N166" s="78">
        <v>24301111003</v>
      </c>
      <c r="O166" s="4" t="s">
        <v>331</v>
      </c>
      <c r="P166" s="33">
        <v>8</v>
      </c>
      <c r="Q166" s="33">
        <v>0</v>
      </c>
      <c r="R166" s="4" t="s">
        <v>322</v>
      </c>
      <c r="S166" s="4" t="s">
        <v>322</v>
      </c>
      <c r="T166" s="4" t="s">
        <v>322</v>
      </c>
      <c r="U166" s="4" t="s">
        <v>322</v>
      </c>
      <c r="V166" s="4" t="s">
        <v>322</v>
      </c>
      <c r="W166" s="4" t="s">
        <v>322</v>
      </c>
      <c r="X166" s="80" t="str">
        <f t="shared" si="9"/>
        <v>正确</v>
      </c>
      <c r="Y166" s="6" t="s">
        <v>525</v>
      </c>
      <c r="Z166" s="6"/>
    </row>
    <row r="167" s="8" customFormat="1" ht="39" customHeight="1" spans="1:31">
      <c r="A167" s="43">
        <v>163</v>
      </c>
      <c r="B167" s="4" t="s">
        <v>533</v>
      </c>
      <c r="C167" s="6">
        <v>38</v>
      </c>
      <c r="D167" s="6">
        <v>1</v>
      </c>
      <c r="E167" s="6">
        <v>2</v>
      </c>
      <c r="F167" s="44" t="str">
        <f>IF(E167&lt;=ROUND(C167*0.04,0),"正确","错误")</f>
        <v>正确</v>
      </c>
      <c r="G167" s="6">
        <v>2</v>
      </c>
      <c r="H167" s="44" t="str">
        <f>IF(G167&lt;=ROUND(C167*0.06,0),"正确","错误")</f>
        <v>正确</v>
      </c>
      <c r="I167" s="4">
        <v>3</v>
      </c>
      <c r="J167" s="5" t="str">
        <f>IF(I167&lt;=ROUND(C167*0.1,0),"正确","错误")</f>
        <v>正确</v>
      </c>
      <c r="K167" s="4">
        <f>E167+G167+I167</f>
        <v>7</v>
      </c>
      <c r="L167" s="5" t="str">
        <f>IF(K167&lt;=ROUND(C167*0.2,0),"正确","错误")</f>
        <v>正确</v>
      </c>
      <c r="M167" s="79" t="s">
        <v>534</v>
      </c>
      <c r="N167" s="79">
        <v>24301112021</v>
      </c>
      <c r="O167" s="4" t="s">
        <v>321</v>
      </c>
      <c r="P167" s="6">
        <v>1</v>
      </c>
      <c r="Q167" s="6">
        <v>0</v>
      </c>
      <c r="R167" s="6" t="s">
        <v>322</v>
      </c>
      <c r="S167" s="6" t="s">
        <v>322</v>
      </c>
      <c r="T167" s="6" t="s">
        <v>322</v>
      </c>
      <c r="U167" s="6" t="s">
        <v>322</v>
      </c>
      <c r="V167" s="6" t="s">
        <v>322</v>
      </c>
      <c r="W167" s="6" t="s">
        <v>322</v>
      </c>
      <c r="X167" s="5" t="str">
        <f t="shared" si="9"/>
        <v>正确</v>
      </c>
      <c r="Y167" s="6" t="s">
        <v>525</v>
      </c>
      <c r="Z167" s="4"/>
      <c r="AE167" s="82"/>
    </row>
    <row r="168" s="8" customFormat="1" ht="39" customHeight="1" spans="1:31">
      <c r="A168" s="45">
        <v>164</v>
      </c>
      <c r="B168" s="4"/>
      <c r="C168" s="6"/>
      <c r="D168" s="6"/>
      <c r="E168" s="6"/>
      <c r="F168" s="44"/>
      <c r="G168" s="6"/>
      <c r="H168" s="44"/>
      <c r="I168" s="4"/>
      <c r="J168" s="5"/>
      <c r="K168" s="4"/>
      <c r="L168" s="5"/>
      <c r="M168" s="79" t="s">
        <v>535</v>
      </c>
      <c r="N168" s="79">
        <v>24301112024</v>
      </c>
      <c r="O168" s="4" t="s">
        <v>325</v>
      </c>
      <c r="P168" s="4">
        <v>2</v>
      </c>
      <c r="Q168" s="4">
        <v>0</v>
      </c>
      <c r="R168" s="4" t="s">
        <v>322</v>
      </c>
      <c r="S168" s="4" t="s">
        <v>322</v>
      </c>
      <c r="T168" s="4" t="s">
        <v>322</v>
      </c>
      <c r="U168" s="4" t="s">
        <v>322</v>
      </c>
      <c r="V168" s="4" t="s">
        <v>322</v>
      </c>
      <c r="W168" s="4" t="s">
        <v>322</v>
      </c>
      <c r="X168" s="5" t="str">
        <f t="shared" si="9"/>
        <v>正确</v>
      </c>
      <c r="Y168" s="6" t="s">
        <v>525</v>
      </c>
      <c r="Z168" s="4"/>
      <c r="AE168" s="82"/>
    </row>
    <row r="169" s="8" customFormat="1" ht="51" customHeight="1" spans="1:31">
      <c r="A169" s="43">
        <v>165</v>
      </c>
      <c r="B169" s="4"/>
      <c r="C169" s="6"/>
      <c r="D169" s="6"/>
      <c r="E169" s="6"/>
      <c r="F169" s="44"/>
      <c r="G169" s="6"/>
      <c r="H169" s="44"/>
      <c r="I169" s="4"/>
      <c r="J169" s="5"/>
      <c r="K169" s="4"/>
      <c r="L169" s="5"/>
      <c r="M169" s="79" t="s">
        <v>536</v>
      </c>
      <c r="N169" s="79">
        <v>24301112013</v>
      </c>
      <c r="O169" s="4" t="s">
        <v>325</v>
      </c>
      <c r="P169" s="4">
        <v>5</v>
      </c>
      <c r="Q169" s="4">
        <v>0</v>
      </c>
      <c r="R169" s="4" t="s">
        <v>322</v>
      </c>
      <c r="S169" s="4" t="s">
        <v>322</v>
      </c>
      <c r="T169" s="4" t="s">
        <v>322</v>
      </c>
      <c r="U169" s="4" t="s">
        <v>322</v>
      </c>
      <c r="V169" s="4" t="s">
        <v>322</v>
      </c>
      <c r="W169" s="4" t="s">
        <v>322</v>
      </c>
      <c r="X169" s="5" t="str">
        <f t="shared" si="9"/>
        <v>正确</v>
      </c>
      <c r="Y169" s="6" t="s">
        <v>525</v>
      </c>
      <c r="Z169" s="4" t="s">
        <v>537</v>
      </c>
      <c r="AE169" s="82"/>
    </row>
    <row r="170" s="8" customFormat="1" ht="39" customHeight="1" spans="1:31">
      <c r="A170" s="45">
        <v>166</v>
      </c>
      <c r="B170" s="4"/>
      <c r="C170" s="6"/>
      <c r="D170" s="6"/>
      <c r="E170" s="6"/>
      <c r="F170" s="44"/>
      <c r="G170" s="6"/>
      <c r="H170" s="44"/>
      <c r="I170" s="4"/>
      <c r="J170" s="5"/>
      <c r="K170" s="4"/>
      <c r="L170" s="5"/>
      <c r="M170" s="79" t="s">
        <v>538</v>
      </c>
      <c r="N170" s="79">
        <v>24306033016</v>
      </c>
      <c r="O170" s="4" t="s">
        <v>328</v>
      </c>
      <c r="P170" s="4">
        <v>3</v>
      </c>
      <c r="Q170" s="4">
        <v>1</v>
      </c>
      <c r="R170" s="4" t="s">
        <v>322</v>
      </c>
      <c r="S170" s="4" t="s">
        <v>322</v>
      </c>
      <c r="T170" s="4" t="s">
        <v>322</v>
      </c>
      <c r="U170" s="4" t="s">
        <v>322</v>
      </c>
      <c r="V170" s="4" t="s">
        <v>322</v>
      </c>
      <c r="W170" s="4" t="s">
        <v>322</v>
      </c>
      <c r="X170" s="5" t="str">
        <f t="shared" si="9"/>
        <v>正确</v>
      </c>
      <c r="Y170" s="6" t="s">
        <v>525</v>
      </c>
      <c r="Z170" s="4"/>
      <c r="AE170" s="82"/>
    </row>
    <row r="171" s="8" customFormat="1" ht="39" customHeight="1" spans="1:31">
      <c r="A171" s="43">
        <v>167</v>
      </c>
      <c r="B171" s="4"/>
      <c r="C171" s="6"/>
      <c r="D171" s="6"/>
      <c r="E171" s="6"/>
      <c r="F171" s="44"/>
      <c r="G171" s="6"/>
      <c r="H171" s="44"/>
      <c r="I171" s="4"/>
      <c r="J171" s="5"/>
      <c r="K171" s="4"/>
      <c r="L171" s="5"/>
      <c r="M171" s="79" t="s">
        <v>539</v>
      </c>
      <c r="N171" s="79">
        <v>24301112009</v>
      </c>
      <c r="O171" s="4" t="s">
        <v>328</v>
      </c>
      <c r="P171" s="4">
        <v>6</v>
      </c>
      <c r="Q171" s="4">
        <v>0</v>
      </c>
      <c r="R171" s="4" t="s">
        <v>322</v>
      </c>
      <c r="S171" s="4" t="s">
        <v>322</v>
      </c>
      <c r="T171" s="4" t="s">
        <v>322</v>
      </c>
      <c r="U171" s="4" t="s">
        <v>322</v>
      </c>
      <c r="V171" s="4" t="s">
        <v>322</v>
      </c>
      <c r="W171" s="4" t="s">
        <v>322</v>
      </c>
      <c r="X171" s="5" t="str">
        <f t="shared" si="9"/>
        <v>正确</v>
      </c>
      <c r="Y171" s="6" t="s">
        <v>525</v>
      </c>
      <c r="Z171" s="4"/>
      <c r="AE171" s="82"/>
    </row>
    <row r="172" s="8" customFormat="1" ht="39" customHeight="1" spans="1:31">
      <c r="A172" s="45">
        <v>168</v>
      </c>
      <c r="B172" s="4"/>
      <c r="C172" s="6"/>
      <c r="D172" s="6"/>
      <c r="E172" s="6"/>
      <c r="F172" s="44"/>
      <c r="G172" s="6"/>
      <c r="H172" s="44"/>
      <c r="I172" s="4"/>
      <c r="J172" s="5"/>
      <c r="K172" s="4"/>
      <c r="L172" s="5"/>
      <c r="M172" s="79" t="s">
        <v>540</v>
      </c>
      <c r="N172" s="79">
        <v>24301112026</v>
      </c>
      <c r="O172" s="4" t="s">
        <v>331</v>
      </c>
      <c r="P172" s="4">
        <v>7</v>
      </c>
      <c r="Q172" s="4">
        <v>0</v>
      </c>
      <c r="R172" s="4" t="s">
        <v>322</v>
      </c>
      <c r="S172" s="4" t="s">
        <v>322</v>
      </c>
      <c r="T172" s="4" t="s">
        <v>322</v>
      </c>
      <c r="U172" s="4" t="s">
        <v>322</v>
      </c>
      <c r="V172" s="4" t="s">
        <v>322</v>
      </c>
      <c r="W172" s="4" t="s">
        <v>322</v>
      </c>
      <c r="X172" s="5" t="str">
        <f t="shared" si="9"/>
        <v>正确</v>
      </c>
      <c r="Y172" s="6" t="s">
        <v>525</v>
      </c>
      <c r="Z172" s="4"/>
      <c r="AE172" s="82"/>
    </row>
    <row r="173" s="8" customFormat="1" ht="36" customHeight="1" spans="1:31">
      <c r="A173" s="43">
        <v>169</v>
      </c>
      <c r="B173" s="4"/>
      <c r="C173" s="6"/>
      <c r="D173" s="6"/>
      <c r="E173" s="6"/>
      <c r="F173" s="44"/>
      <c r="G173" s="6"/>
      <c r="H173" s="44"/>
      <c r="I173" s="4"/>
      <c r="J173" s="5"/>
      <c r="K173" s="4"/>
      <c r="L173" s="5"/>
      <c r="M173" s="79" t="s">
        <v>541</v>
      </c>
      <c r="N173" s="79">
        <v>24301112033</v>
      </c>
      <c r="O173" s="4" t="s">
        <v>331</v>
      </c>
      <c r="P173" s="4">
        <v>10</v>
      </c>
      <c r="Q173" s="4">
        <v>0</v>
      </c>
      <c r="R173" s="4" t="s">
        <v>322</v>
      </c>
      <c r="S173" s="4" t="s">
        <v>322</v>
      </c>
      <c r="T173" s="4" t="s">
        <v>322</v>
      </c>
      <c r="U173" s="4" t="s">
        <v>322</v>
      </c>
      <c r="V173" s="4" t="s">
        <v>322</v>
      </c>
      <c r="W173" s="4" t="s">
        <v>322</v>
      </c>
      <c r="X173" s="5" t="str">
        <f t="shared" si="9"/>
        <v>正确</v>
      </c>
      <c r="Y173" s="6" t="s">
        <v>525</v>
      </c>
      <c r="Z173" s="4" t="s">
        <v>542</v>
      </c>
      <c r="AE173" s="82"/>
    </row>
    <row r="174" s="8" customFormat="1" ht="37" customHeight="1" spans="1:31">
      <c r="A174" s="45">
        <v>170</v>
      </c>
      <c r="B174" s="4"/>
      <c r="C174" s="6"/>
      <c r="D174" s="6"/>
      <c r="E174" s="6"/>
      <c r="F174" s="44"/>
      <c r="G174" s="6"/>
      <c r="H174" s="44"/>
      <c r="I174" s="4"/>
      <c r="J174" s="5"/>
      <c r="K174" s="4"/>
      <c r="L174" s="5"/>
      <c r="M174" s="79" t="s">
        <v>543</v>
      </c>
      <c r="N174" s="79">
        <v>24301112028</v>
      </c>
      <c r="O174" s="4" t="s">
        <v>331</v>
      </c>
      <c r="P174" s="4">
        <v>11</v>
      </c>
      <c r="Q174" s="4">
        <v>0</v>
      </c>
      <c r="R174" s="4" t="s">
        <v>322</v>
      </c>
      <c r="S174" s="4" t="s">
        <v>322</v>
      </c>
      <c r="T174" s="4" t="s">
        <v>322</v>
      </c>
      <c r="U174" s="4" t="s">
        <v>322</v>
      </c>
      <c r="V174" s="4" t="s">
        <v>322</v>
      </c>
      <c r="W174" s="4" t="s">
        <v>322</v>
      </c>
      <c r="X174" s="5" t="str">
        <f t="shared" si="9"/>
        <v>正确</v>
      </c>
      <c r="Y174" s="6" t="s">
        <v>525</v>
      </c>
      <c r="Z174" s="4"/>
      <c r="AE174" s="82"/>
    </row>
    <row r="175" s="36" customFormat="1" ht="39" customHeight="1" spans="1:26">
      <c r="A175" s="43">
        <v>171</v>
      </c>
      <c r="B175" s="34" t="s">
        <v>544</v>
      </c>
      <c r="C175" s="14">
        <v>38</v>
      </c>
      <c r="D175" s="14">
        <v>0</v>
      </c>
      <c r="E175" s="14">
        <v>2</v>
      </c>
      <c r="F175" s="46" t="s">
        <v>379</v>
      </c>
      <c r="G175" s="14">
        <v>2</v>
      </c>
      <c r="H175" s="46" t="s">
        <v>379</v>
      </c>
      <c r="I175" s="34">
        <v>3</v>
      </c>
      <c r="J175" s="59" t="s">
        <v>379</v>
      </c>
      <c r="K175" s="34">
        <v>7</v>
      </c>
      <c r="L175" s="59" t="s">
        <v>379</v>
      </c>
      <c r="M175" s="6" t="s">
        <v>545</v>
      </c>
      <c r="N175" s="6">
        <v>24301113029</v>
      </c>
      <c r="O175" s="4" t="s">
        <v>325</v>
      </c>
      <c r="P175" s="6">
        <v>1</v>
      </c>
      <c r="Q175" s="6">
        <v>0</v>
      </c>
      <c r="R175" s="6" t="s">
        <v>322</v>
      </c>
      <c r="S175" s="6" t="s">
        <v>322</v>
      </c>
      <c r="T175" s="6" t="s">
        <v>322</v>
      </c>
      <c r="U175" s="6" t="s">
        <v>322</v>
      </c>
      <c r="V175" s="6" t="s">
        <v>322</v>
      </c>
      <c r="W175" s="6" t="s">
        <v>322</v>
      </c>
      <c r="X175" s="5" t="s">
        <v>379</v>
      </c>
      <c r="Y175" s="6" t="s">
        <v>525</v>
      </c>
      <c r="Z175" s="6"/>
    </row>
    <row r="176" s="36" customFormat="1" ht="39" customHeight="1" spans="1:26">
      <c r="A176" s="45">
        <v>172</v>
      </c>
      <c r="B176" s="35"/>
      <c r="C176" s="15"/>
      <c r="D176" s="15"/>
      <c r="E176" s="15"/>
      <c r="F176" s="47"/>
      <c r="G176" s="15"/>
      <c r="H176" s="47"/>
      <c r="I176" s="35"/>
      <c r="J176" s="60"/>
      <c r="K176" s="35"/>
      <c r="L176" s="60"/>
      <c r="M176" s="4" t="s">
        <v>546</v>
      </c>
      <c r="N176" s="4">
        <v>24301113026</v>
      </c>
      <c r="O176" s="4" t="s">
        <v>325</v>
      </c>
      <c r="P176" s="4">
        <v>2</v>
      </c>
      <c r="Q176" s="4">
        <v>0</v>
      </c>
      <c r="R176" s="4" t="s">
        <v>322</v>
      </c>
      <c r="S176" s="4" t="s">
        <v>322</v>
      </c>
      <c r="T176" s="4" t="s">
        <v>322</v>
      </c>
      <c r="U176" s="4" t="s">
        <v>322</v>
      </c>
      <c r="V176" s="4" t="s">
        <v>322</v>
      </c>
      <c r="W176" s="4" t="s">
        <v>322</v>
      </c>
      <c r="X176" s="5" t="s">
        <v>379</v>
      </c>
      <c r="Y176" s="4" t="s">
        <v>525</v>
      </c>
      <c r="Z176" s="4"/>
    </row>
    <row r="177" s="36" customFormat="1" ht="39" customHeight="1" spans="1:26">
      <c r="A177" s="43">
        <v>173</v>
      </c>
      <c r="B177" s="35"/>
      <c r="C177" s="15"/>
      <c r="D177" s="15"/>
      <c r="E177" s="15"/>
      <c r="F177" s="47"/>
      <c r="G177" s="15"/>
      <c r="H177" s="47"/>
      <c r="I177" s="35"/>
      <c r="J177" s="60"/>
      <c r="K177" s="35"/>
      <c r="L177" s="60"/>
      <c r="M177" s="4" t="s">
        <v>547</v>
      </c>
      <c r="N177" s="4">
        <v>24301113007</v>
      </c>
      <c r="O177" s="4" t="s">
        <v>328</v>
      </c>
      <c r="P177" s="4">
        <v>3</v>
      </c>
      <c r="Q177" s="4">
        <v>2</v>
      </c>
      <c r="R177" s="4" t="s">
        <v>322</v>
      </c>
      <c r="S177" s="4" t="s">
        <v>322</v>
      </c>
      <c r="T177" s="4" t="s">
        <v>322</v>
      </c>
      <c r="U177" s="4" t="s">
        <v>322</v>
      </c>
      <c r="V177" s="4" t="s">
        <v>322</v>
      </c>
      <c r="W177" s="4" t="s">
        <v>322</v>
      </c>
      <c r="X177" s="5" t="s">
        <v>379</v>
      </c>
      <c r="Y177" s="4" t="s">
        <v>525</v>
      </c>
      <c r="Z177" s="4"/>
    </row>
    <row r="178" s="36" customFormat="1" ht="39" customHeight="1" spans="1:26">
      <c r="A178" s="45">
        <v>174</v>
      </c>
      <c r="B178" s="35"/>
      <c r="C178" s="15"/>
      <c r="D178" s="15"/>
      <c r="E178" s="15"/>
      <c r="F178" s="47"/>
      <c r="G178" s="15"/>
      <c r="H178" s="47"/>
      <c r="I178" s="35"/>
      <c r="J178" s="60"/>
      <c r="K178" s="35"/>
      <c r="L178" s="60"/>
      <c r="M178" s="4" t="s">
        <v>548</v>
      </c>
      <c r="N178" s="4">
        <v>24301113001</v>
      </c>
      <c r="O178" s="4" t="s">
        <v>328</v>
      </c>
      <c r="P178" s="4">
        <v>4</v>
      </c>
      <c r="Q178" s="4">
        <v>2</v>
      </c>
      <c r="R178" s="4" t="s">
        <v>322</v>
      </c>
      <c r="S178" s="4" t="s">
        <v>322</v>
      </c>
      <c r="T178" s="4" t="s">
        <v>322</v>
      </c>
      <c r="U178" s="4" t="s">
        <v>322</v>
      </c>
      <c r="V178" s="4" t="s">
        <v>322</v>
      </c>
      <c r="W178" s="4" t="s">
        <v>322</v>
      </c>
      <c r="X178" s="5" t="s">
        <v>379</v>
      </c>
      <c r="Y178" s="4" t="s">
        <v>525</v>
      </c>
      <c r="Z178" s="4"/>
    </row>
    <row r="179" s="36" customFormat="1" ht="39" customHeight="1" spans="1:26">
      <c r="A179" s="43">
        <v>175</v>
      </c>
      <c r="B179" s="35"/>
      <c r="C179" s="15"/>
      <c r="D179" s="15"/>
      <c r="E179" s="15"/>
      <c r="F179" s="47"/>
      <c r="G179" s="15"/>
      <c r="H179" s="47"/>
      <c r="I179" s="35"/>
      <c r="J179" s="60"/>
      <c r="K179" s="35"/>
      <c r="L179" s="60"/>
      <c r="M179" s="4" t="s">
        <v>549</v>
      </c>
      <c r="N179" s="4">
        <v>24301113027</v>
      </c>
      <c r="O179" s="4" t="s">
        <v>331</v>
      </c>
      <c r="P179" s="4">
        <v>5</v>
      </c>
      <c r="Q179" s="4">
        <v>0</v>
      </c>
      <c r="R179" s="4" t="s">
        <v>322</v>
      </c>
      <c r="S179" s="4" t="s">
        <v>322</v>
      </c>
      <c r="T179" s="4" t="s">
        <v>322</v>
      </c>
      <c r="U179" s="4" t="s">
        <v>322</v>
      </c>
      <c r="V179" s="4" t="s">
        <v>322</v>
      </c>
      <c r="W179" s="4" t="s">
        <v>322</v>
      </c>
      <c r="X179" s="5" t="s">
        <v>379</v>
      </c>
      <c r="Y179" s="4" t="s">
        <v>525</v>
      </c>
      <c r="Z179" s="4"/>
    </row>
    <row r="180" s="36" customFormat="1" ht="39" customHeight="1" spans="1:26">
      <c r="A180" s="45">
        <v>176</v>
      </c>
      <c r="B180" s="35"/>
      <c r="C180" s="15"/>
      <c r="D180" s="15"/>
      <c r="E180" s="15"/>
      <c r="F180" s="47"/>
      <c r="G180" s="15"/>
      <c r="H180" s="47"/>
      <c r="I180" s="35"/>
      <c r="J180" s="60"/>
      <c r="K180" s="35"/>
      <c r="L180" s="60"/>
      <c r="M180" s="4" t="s">
        <v>550</v>
      </c>
      <c r="N180" s="4">
        <v>24301113030</v>
      </c>
      <c r="O180" s="4" t="s">
        <v>331</v>
      </c>
      <c r="P180" s="4">
        <v>6</v>
      </c>
      <c r="Q180" s="4">
        <v>0</v>
      </c>
      <c r="R180" s="4" t="s">
        <v>322</v>
      </c>
      <c r="S180" s="4" t="s">
        <v>322</v>
      </c>
      <c r="T180" s="4" t="s">
        <v>322</v>
      </c>
      <c r="U180" s="4" t="s">
        <v>322</v>
      </c>
      <c r="V180" s="4" t="s">
        <v>322</v>
      </c>
      <c r="W180" s="4" t="s">
        <v>322</v>
      </c>
      <c r="X180" s="5" t="s">
        <v>379</v>
      </c>
      <c r="Y180" s="4" t="s">
        <v>525</v>
      </c>
      <c r="Z180" s="4"/>
    </row>
    <row r="181" s="36" customFormat="1" ht="39" customHeight="1" spans="1:26">
      <c r="A181" s="43">
        <v>177</v>
      </c>
      <c r="B181" s="35"/>
      <c r="C181" s="15"/>
      <c r="D181" s="15"/>
      <c r="E181" s="15"/>
      <c r="F181" s="47"/>
      <c r="G181" s="15"/>
      <c r="H181" s="47"/>
      <c r="I181" s="35"/>
      <c r="J181" s="60"/>
      <c r="K181" s="35"/>
      <c r="L181" s="60"/>
      <c r="M181" s="4" t="s">
        <v>551</v>
      </c>
      <c r="N181" s="4">
        <v>24301113010</v>
      </c>
      <c r="O181" s="4" t="s">
        <v>331</v>
      </c>
      <c r="P181" s="4">
        <v>7</v>
      </c>
      <c r="Q181" s="4">
        <v>0</v>
      </c>
      <c r="R181" s="4" t="s">
        <v>322</v>
      </c>
      <c r="S181" s="4" t="s">
        <v>322</v>
      </c>
      <c r="T181" s="4" t="s">
        <v>322</v>
      </c>
      <c r="U181" s="4" t="s">
        <v>322</v>
      </c>
      <c r="V181" s="4" t="s">
        <v>322</v>
      </c>
      <c r="W181" s="4" t="s">
        <v>322</v>
      </c>
      <c r="X181" s="5" t="s">
        <v>379</v>
      </c>
      <c r="Y181" s="4" t="s">
        <v>525</v>
      </c>
      <c r="Z181" s="4"/>
    </row>
    <row r="182" s="8" customFormat="1" ht="39" customHeight="1" spans="1:26">
      <c r="A182" s="45">
        <v>178</v>
      </c>
      <c r="B182" s="34" t="s">
        <v>552</v>
      </c>
      <c r="C182" s="14">
        <v>33</v>
      </c>
      <c r="D182" s="14">
        <v>0</v>
      </c>
      <c r="E182" s="14">
        <v>1</v>
      </c>
      <c r="F182" s="46" t="s">
        <v>379</v>
      </c>
      <c r="G182" s="14">
        <v>2</v>
      </c>
      <c r="H182" s="46" t="s">
        <v>379</v>
      </c>
      <c r="I182" s="34">
        <v>3</v>
      </c>
      <c r="J182" s="59" t="s">
        <v>379</v>
      </c>
      <c r="K182" s="34">
        <v>6</v>
      </c>
      <c r="L182" s="59" t="s">
        <v>379</v>
      </c>
      <c r="M182" s="6" t="s">
        <v>553</v>
      </c>
      <c r="N182" s="6">
        <v>24301201033</v>
      </c>
      <c r="O182" s="4" t="s">
        <v>325</v>
      </c>
      <c r="P182" s="6">
        <v>1</v>
      </c>
      <c r="Q182" s="6">
        <v>0</v>
      </c>
      <c r="R182" s="6" t="s">
        <v>322</v>
      </c>
      <c r="S182" s="6" t="s">
        <v>322</v>
      </c>
      <c r="T182" s="6" t="s">
        <v>322</v>
      </c>
      <c r="U182" s="6" t="s">
        <v>322</v>
      </c>
      <c r="V182" s="6" t="s">
        <v>322</v>
      </c>
      <c r="W182" s="6" t="s">
        <v>322</v>
      </c>
      <c r="X182" s="5" t="s">
        <v>379</v>
      </c>
      <c r="Y182" s="6" t="s">
        <v>525</v>
      </c>
      <c r="Z182" s="6"/>
    </row>
    <row r="183" s="8" customFormat="1" ht="39" customHeight="1" spans="1:26">
      <c r="A183" s="43">
        <v>179</v>
      </c>
      <c r="B183" s="35"/>
      <c r="C183" s="15"/>
      <c r="D183" s="15"/>
      <c r="E183" s="15"/>
      <c r="F183" s="47"/>
      <c r="G183" s="15"/>
      <c r="H183" s="47"/>
      <c r="I183" s="35"/>
      <c r="J183" s="60"/>
      <c r="K183" s="35"/>
      <c r="L183" s="60"/>
      <c r="M183" s="4" t="s">
        <v>554</v>
      </c>
      <c r="N183" s="4">
        <v>24301201032</v>
      </c>
      <c r="O183" s="4" t="s">
        <v>328</v>
      </c>
      <c r="P183" s="4">
        <v>2</v>
      </c>
      <c r="Q183" s="4">
        <v>1</v>
      </c>
      <c r="R183" s="4" t="s">
        <v>322</v>
      </c>
      <c r="S183" s="4" t="s">
        <v>322</v>
      </c>
      <c r="T183" s="4" t="s">
        <v>322</v>
      </c>
      <c r="U183" s="4" t="s">
        <v>322</v>
      </c>
      <c r="V183" s="4" t="s">
        <v>322</v>
      </c>
      <c r="W183" s="4" t="s">
        <v>322</v>
      </c>
      <c r="X183" s="5" t="s">
        <v>379</v>
      </c>
      <c r="Y183" s="6" t="s">
        <v>525</v>
      </c>
      <c r="Z183" s="6"/>
    </row>
    <row r="184" s="8" customFormat="1" ht="39" customHeight="1" spans="1:26">
      <c r="A184" s="45">
        <v>180</v>
      </c>
      <c r="B184" s="35"/>
      <c r="C184" s="15"/>
      <c r="D184" s="15"/>
      <c r="E184" s="15"/>
      <c r="F184" s="47"/>
      <c r="G184" s="15"/>
      <c r="H184" s="47"/>
      <c r="I184" s="35"/>
      <c r="J184" s="60"/>
      <c r="K184" s="35"/>
      <c r="L184" s="60"/>
      <c r="M184" s="4" t="s">
        <v>555</v>
      </c>
      <c r="N184" s="4">
        <v>24301201017</v>
      </c>
      <c r="O184" s="4" t="s">
        <v>328</v>
      </c>
      <c r="P184" s="4">
        <v>3</v>
      </c>
      <c r="Q184" s="4">
        <v>1</v>
      </c>
      <c r="R184" s="4" t="s">
        <v>322</v>
      </c>
      <c r="S184" s="4" t="s">
        <v>322</v>
      </c>
      <c r="T184" s="4" t="s">
        <v>322</v>
      </c>
      <c r="U184" s="4" t="s">
        <v>322</v>
      </c>
      <c r="V184" s="4" t="s">
        <v>322</v>
      </c>
      <c r="W184" s="4" t="s">
        <v>322</v>
      </c>
      <c r="X184" s="5" t="s">
        <v>379</v>
      </c>
      <c r="Y184" s="6" t="s">
        <v>525</v>
      </c>
      <c r="Z184" s="6"/>
    </row>
    <row r="185" s="8" customFormat="1" ht="39" customHeight="1" spans="1:26">
      <c r="A185" s="43">
        <v>181</v>
      </c>
      <c r="B185" s="35"/>
      <c r="C185" s="15"/>
      <c r="D185" s="15"/>
      <c r="E185" s="15"/>
      <c r="F185" s="47"/>
      <c r="G185" s="15"/>
      <c r="H185" s="47"/>
      <c r="I185" s="35"/>
      <c r="J185" s="60"/>
      <c r="K185" s="35"/>
      <c r="L185" s="60"/>
      <c r="M185" s="4" t="s">
        <v>556</v>
      </c>
      <c r="N185" s="4">
        <v>24301201001</v>
      </c>
      <c r="O185" s="4" t="s">
        <v>331</v>
      </c>
      <c r="P185" s="4">
        <v>5</v>
      </c>
      <c r="Q185" s="4">
        <v>0</v>
      </c>
      <c r="R185" s="4" t="s">
        <v>322</v>
      </c>
      <c r="S185" s="4" t="s">
        <v>322</v>
      </c>
      <c r="T185" s="4" t="s">
        <v>322</v>
      </c>
      <c r="U185" s="4" t="s">
        <v>322</v>
      </c>
      <c r="V185" s="4" t="s">
        <v>322</v>
      </c>
      <c r="W185" s="4" t="s">
        <v>322</v>
      </c>
      <c r="X185" s="5" t="s">
        <v>379</v>
      </c>
      <c r="Y185" s="6" t="s">
        <v>525</v>
      </c>
      <c r="Z185" s="6" t="s">
        <v>557</v>
      </c>
    </row>
    <row r="186" s="8" customFormat="1" ht="39" customHeight="1" spans="1:26">
      <c r="A186" s="45">
        <v>182</v>
      </c>
      <c r="B186" s="35"/>
      <c r="C186" s="15"/>
      <c r="D186" s="15"/>
      <c r="E186" s="15"/>
      <c r="F186" s="47"/>
      <c r="G186" s="15"/>
      <c r="H186" s="47"/>
      <c r="I186" s="35"/>
      <c r="J186" s="60"/>
      <c r="K186" s="35"/>
      <c r="L186" s="60"/>
      <c r="M186" s="4" t="s">
        <v>558</v>
      </c>
      <c r="N186" s="4">
        <v>24301201012</v>
      </c>
      <c r="O186" s="4" t="s">
        <v>331</v>
      </c>
      <c r="P186" s="4">
        <v>6</v>
      </c>
      <c r="Q186" s="4">
        <v>1</v>
      </c>
      <c r="R186" s="4" t="s">
        <v>322</v>
      </c>
      <c r="S186" s="4" t="s">
        <v>322</v>
      </c>
      <c r="T186" s="4" t="s">
        <v>322</v>
      </c>
      <c r="U186" s="4" t="s">
        <v>322</v>
      </c>
      <c r="V186" s="4" t="s">
        <v>322</v>
      </c>
      <c r="W186" s="4" t="s">
        <v>322</v>
      </c>
      <c r="X186" s="5" t="s">
        <v>379</v>
      </c>
      <c r="Y186" s="6" t="s">
        <v>525</v>
      </c>
      <c r="Z186" s="6"/>
    </row>
    <row r="187" s="8" customFormat="1" ht="39" customHeight="1" spans="1:26">
      <c r="A187" s="43">
        <v>183</v>
      </c>
      <c r="B187" s="35"/>
      <c r="C187" s="15"/>
      <c r="D187" s="15"/>
      <c r="E187" s="15"/>
      <c r="F187" s="47"/>
      <c r="G187" s="15"/>
      <c r="H187" s="47"/>
      <c r="I187" s="35"/>
      <c r="J187" s="60"/>
      <c r="K187" s="35"/>
      <c r="L187" s="60"/>
      <c r="M187" s="4" t="s">
        <v>559</v>
      </c>
      <c r="N187" s="4">
        <v>24301201029</v>
      </c>
      <c r="O187" s="4" t="s">
        <v>331</v>
      </c>
      <c r="P187" s="4">
        <v>7</v>
      </c>
      <c r="Q187" s="4">
        <v>1</v>
      </c>
      <c r="R187" s="4" t="s">
        <v>322</v>
      </c>
      <c r="S187" s="4" t="s">
        <v>322</v>
      </c>
      <c r="T187" s="4" t="s">
        <v>322</v>
      </c>
      <c r="U187" s="4" t="s">
        <v>322</v>
      </c>
      <c r="V187" s="4" t="s">
        <v>322</v>
      </c>
      <c r="W187" s="4" t="s">
        <v>322</v>
      </c>
      <c r="X187" s="5" t="s">
        <v>379</v>
      </c>
      <c r="Y187" s="6" t="s">
        <v>525</v>
      </c>
      <c r="Z187" s="6"/>
    </row>
    <row r="188" s="8" customFormat="1" ht="39" customHeight="1" spans="1:26">
      <c r="A188" s="45">
        <v>184</v>
      </c>
      <c r="B188" s="34" t="s">
        <v>560</v>
      </c>
      <c r="C188" s="14">
        <v>32</v>
      </c>
      <c r="D188" s="14">
        <v>1</v>
      </c>
      <c r="E188" s="14">
        <v>1</v>
      </c>
      <c r="F188" s="46" t="s">
        <v>379</v>
      </c>
      <c r="G188" s="14">
        <v>2</v>
      </c>
      <c r="H188" s="46" t="s">
        <v>379</v>
      </c>
      <c r="I188" s="34">
        <v>3</v>
      </c>
      <c r="J188" s="59" t="s">
        <v>379</v>
      </c>
      <c r="K188" s="34">
        <v>6</v>
      </c>
      <c r="L188" s="59" t="s">
        <v>379</v>
      </c>
      <c r="M188" s="6" t="s">
        <v>561</v>
      </c>
      <c r="N188" s="6">
        <v>24301202020</v>
      </c>
      <c r="O188" s="4" t="s">
        <v>321</v>
      </c>
      <c r="P188" s="6">
        <v>1</v>
      </c>
      <c r="Q188" s="6">
        <v>0</v>
      </c>
      <c r="R188" s="6" t="s">
        <v>322</v>
      </c>
      <c r="S188" s="6" t="s">
        <v>322</v>
      </c>
      <c r="T188" s="6" t="s">
        <v>322</v>
      </c>
      <c r="U188" s="6" t="s">
        <v>322</v>
      </c>
      <c r="V188" s="6" t="s">
        <v>322</v>
      </c>
      <c r="W188" s="6" t="s">
        <v>322</v>
      </c>
      <c r="X188" s="5" t="s">
        <v>379</v>
      </c>
      <c r="Y188" s="6" t="s">
        <v>525</v>
      </c>
      <c r="Z188" s="6"/>
    </row>
    <row r="189" s="8" customFormat="1" ht="39" customHeight="1" spans="1:26">
      <c r="A189" s="43">
        <v>185</v>
      </c>
      <c r="B189" s="35"/>
      <c r="C189" s="15"/>
      <c r="D189" s="15"/>
      <c r="E189" s="15"/>
      <c r="F189" s="47"/>
      <c r="G189" s="15"/>
      <c r="H189" s="47"/>
      <c r="I189" s="35"/>
      <c r="J189" s="60"/>
      <c r="K189" s="35"/>
      <c r="L189" s="60"/>
      <c r="M189" s="4" t="s">
        <v>562</v>
      </c>
      <c r="N189" s="6">
        <v>24301202021</v>
      </c>
      <c r="O189" s="4" t="s">
        <v>325</v>
      </c>
      <c r="P189" s="4">
        <v>2</v>
      </c>
      <c r="Q189" s="6">
        <v>0</v>
      </c>
      <c r="R189" s="6" t="s">
        <v>322</v>
      </c>
      <c r="S189" s="6" t="s">
        <v>322</v>
      </c>
      <c r="T189" s="6" t="s">
        <v>322</v>
      </c>
      <c r="U189" s="6" t="s">
        <v>322</v>
      </c>
      <c r="V189" s="6" t="s">
        <v>322</v>
      </c>
      <c r="W189" s="6" t="s">
        <v>322</v>
      </c>
      <c r="X189" s="5" t="s">
        <v>379</v>
      </c>
      <c r="Y189" s="6" t="s">
        <v>525</v>
      </c>
      <c r="Z189" s="4"/>
    </row>
    <row r="190" s="8" customFormat="1" ht="39" customHeight="1" spans="1:26">
      <c r="A190" s="45">
        <v>186</v>
      </c>
      <c r="B190" s="35"/>
      <c r="C190" s="15"/>
      <c r="D190" s="15"/>
      <c r="E190" s="15"/>
      <c r="F190" s="47"/>
      <c r="G190" s="15"/>
      <c r="H190" s="47"/>
      <c r="I190" s="35"/>
      <c r="J190" s="60"/>
      <c r="K190" s="35"/>
      <c r="L190" s="60"/>
      <c r="M190" s="4" t="s">
        <v>563</v>
      </c>
      <c r="N190" s="6">
        <v>24301202032</v>
      </c>
      <c r="O190" s="4" t="s">
        <v>328</v>
      </c>
      <c r="P190" s="4">
        <v>3</v>
      </c>
      <c r="Q190" s="6">
        <v>0</v>
      </c>
      <c r="R190" s="6" t="s">
        <v>322</v>
      </c>
      <c r="S190" s="6" t="s">
        <v>322</v>
      </c>
      <c r="T190" s="6" t="s">
        <v>322</v>
      </c>
      <c r="U190" s="6" t="s">
        <v>322</v>
      </c>
      <c r="V190" s="6" t="s">
        <v>322</v>
      </c>
      <c r="W190" s="6" t="s">
        <v>322</v>
      </c>
      <c r="X190" s="5" t="s">
        <v>379</v>
      </c>
      <c r="Y190" s="6" t="s">
        <v>525</v>
      </c>
      <c r="Z190" s="4"/>
    </row>
    <row r="191" s="8" customFormat="1" ht="39" customHeight="1" spans="1:26">
      <c r="A191" s="43">
        <v>187</v>
      </c>
      <c r="B191" s="35"/>
      <c r="C191" s="15"/>
      <c r="D191" s="15"/>
      <c r="E191" s="15"/>
      <c r="F191" s="47"/>
      <c r="G191" s="15"/>
      <c r="H191" s="47"/>
      <c r="I191" s="35"/>
      <c r="J191" s="60"/>
      <c r="K191" s="35"/>
      <c r="L191" s="60"/>
      <c r="M191" s="4" t="s">
        <v>564</v>
      </c>
      <c r="N191" s="6">
        <v>24301202006</v>
      </c>
      <c r="O191" s="4" t="s">
        <v>328</v>
      </c>
      <c r="P191" s="4">
        <v>4</v>
      </c>
      <c r="Q191" s="6">
        <v>0</v>
      </c>
      <c r="R191" s="6" t="s">
        <v>322</v>
      </c>
      <c r="S191" s="6" t="s">
        <v>322</v>
      </c>
      <c r="T191" s="6" t="s">
        <v>322</v>
      </c>
      <c r="U191" s="6" t="s">
        <v>322</v>
      </c>
      <c r="V191" s="6" t="s">
        <v>322</v>
      </c>
      <c r="W191" s="6" t="s">
        <v>322</v>
      </c>
      <c r="X191" s="5" t="s">
        <v>379</v>
      </c>
      <c r="Y191" s="6" t="s">
        <v>525</v>
      </c>
      <c r="Z191" s="4"/>
    </row>
    <row r="192" s="8" customFormat="1" ht="39" customHeight="1" spans="1:26">
      <c r="A192" s="45">
        <v>188</v>
      </c>
      <c r="B192" s="35"/>
      <c r="C192" s="15"/>
      <c r="D192" s="15"/>
      <c r="E192" s="15"/>
      <c r="F192" s="47"/>
      <c r="G192" s="15"/>
      <c r="H192" s="47"/>
      <c r="I192" s="35"/>
      <c r="J192" s="60"/>
      <c r="K192" s="35"/>
      <c r="L192" s="60"/>
      <c r="M192" s="4" t="s">
        <v>565</v>
      </c>
      <c r="N192" s="6">
        <v>24301202020</v>
      </c>
      <c r="O192" s="4" t="s">
        <v>331</v>
      </c>
      <c r="P192" s="4">
        <v>5</v>
      </c>
      <c r="Q192" s="6">
        <v>0</v>
      </c>
      <c r="R192" s="6" t="s">
        <v>322</v>
      </c>
      <c r="S192" s="6" t="s">
        <v>322</v>
      </c>
      <c r="T192" s="6" t="s">
        <v>322</v>
      </c>
      <c r="U192" s="6" t="s">
        <v>322</v>
      </c>
      <c r="V192" s="6" t="s">
        <v>322</v>
      </c>
      <c r="W192" s="6" t="s">
        <v>322</v>
      </c>
      <c r="X192" s="5" t="s">
        <v>379</v>
      </c>
      <c r="Y192" s="6" t="s">
        <v>525</v>
      </c>
      <c r="Z192" s="4"/>
    </row>
    <row r="193" s="8" customFormat="1" ht="39" customHeight="1" spans="1:26">
      <c r="A193" s="43">
        <v>189</v>
      </c>
      <c r="B193" s="35"/>
      <c r="C193" s="15"/>
      <c r="D193" s="15"/>
      <c r="E193" s="15"/>
      <c r="F193" s="47"/>
      <c r="G193" s="15"/>
      <c r="H193" s="47"/>
      <c r="I193" s="35"/>
      <c r="J193" s="60"/>
      <c r="K193" s="35"/>
      <c r="L193" s="60"/>
      <c r="M193" s="4" t="s">
        <v>566</v>
      </c>
      <c r="N193" s="6">
        <v>24301202025</v>
      </c>
      <c r="O193" s="4" t="s">
        <v>331</v>
      </c>
      <c r="P193" s="4">
        <v>6</v>
      </c>
      <c r="Q193" s="6">
        <v>0</v>
      </c>
      <c r="R193" s="6" t="s">
        <v>322</v>
      </c>
      <c r="S193" s="6" t="s">
        <v>322</v>
      </c>
      <c r="T193" s="6" t="s">
        <v>322</v>
      </c>
      <c r="U193" s="6" t="s">
        <v>322</v>
      </c>
      <c r="V193" s="6" t="s">
        <v>322</v>
      </c>
      <c r="W193" s="6" t="s">
        <v>322</v>
      </c>
      <c r="X193" s="5" t="s">
        <v>379</v>
      </c>
      <c r="Y193" s="6" t="s">
        <v>525</v>
      </c>
      <c r="Z193" s="4"/>
    </row>
    <row r="194" s="8" customFormat="1" ht="39" customHeight="1" spans="1:26">
      <c r="A194" s="45">
        <v>190</v>
      </c>
      <c r="B194" s="12"/>
      <c r="C194" s="16"/>
      <c r="D194" s="16"/>
      <c r="E194" s="16"/>
      <c r="F194" s="48"/>
      <c r="G194" s="16"/>
      <c r="H194" s="48"/>
      <c r="I194" s="12"/>
      <c r="J194" s="13"/>
      <c r="K194" s="12"/>
      <c r="L194" s="13"/>
      <c r="M194" s="4" t="s">
        <v>567</v>
      </c>
      <c r="N194" s="4">
        <v>24301202009</v>
      </c>
      <c r="O194" s="4" t="s">
        <v>331</v>
      </c>
      <c r="P194" s="4">
        <v>7</v>
      </c>
      <c r="Q194" s="6">
        <v>0</v>
      </c>
      <c r="R194" s="6" t="s">
        <v>322</v>
      </c>
      <c r="S194" s="6" t="s">
        <v>322</v>
      </c>
      <c r="T194" s="6" t="s">
        <v>322</v>
      </c>
      <c r="U194" s="6" t="s">
        <v>322</v>
      </c>
      <c r="V194" s="6" t="s">
        <v>322</v>
      </c>
      <c r="W194" s="6" t="s">
        <v>322</v>
      </c>
      <c r="X194" s="5" t="s">
        <v>379</v>
      </c>
      <c r="Y194" s="4" t="s">
        <v>525</v>
      </c>
      <c r="Z194" s="4"/>
    </row>
  </sheetData>
  <mergeCells count="343">
    <mergeCell ref="A1:Z1"/>
    <mergeCell ref="A2:Z2"/>
    <mergeCell ref="E3:F3"/>
    <mergeCell ref="G3:H3"/>
    <mergeCell ref="I3:J3"/>
    <mergeCell ref="K3:L3"/>
    <mergeCell ref="A3:A4"/>
    <mergeCell ref="B3:B4"/>
    <mergeCell ref="B5:B12"/>
    <mergeCell ref="B13:B18"/>
    <mergeCell ref="B19:B26"/>
    <mergeCell ref="B27:B33"/>
    <mergeCell ref="B34:B39"/>
    <mergeCell ref="B40:B46"/>
    <mergeCell ref="B47:B48"/>
    <mergeCell ref="B49:B56"/>
    <mergeCell ref="B57:B63"/>
    <mergeCell ref="B64:B69"/>
    <mergeCell ref="B70:B77"/>
    <mergeCell ref="B78:B79"/>
    <mergeCell ref="B80:B85"/>
    <mergeCell ref="B86:B91"/>
    <mergeCell ref="B92:B98"/>
    <mergeCell ref="B99:B104"/>
    <mergeCell ref="B105:B110"/>
    <mergeCell ref="B111:B118"/>
    <mergeCell ref="B119:B124"/>
    <mergeCell ref="B125:B130"/>
    <mergeCell ref="B131:B137"/>
    <mergeCell ref="B138:B144"/>
    <mergeCell ref="B145:B151"/>
    <mergeCell ref="B152:B158"/>
    <mergeCell ref="B159:B166"/>
    <mergeCell ref="B167:B174"/>
    <mergeCell ref="B175:B181"/>
    <mergeCell ref="B182:B187"/>
    <mergeCell ref="B188:B194"/>
    <mergeCell ref="C3:C4"/>
    <mergeCell ref="C5:C12"/>
    <mergeCell ref="C13:C18"/>
    <mergeCell ref="C19:C26"/>
    <mergeCell ref="C27:C33"/>
    <mergeCell ref="C34:C39"/>
    <mergeCell ref="C40:C46"/>
    <mergeCell ref="C47:C48"/>
    <mergeCell ref="C49:C56"/>
    <mergeCell ref="C57:C63"/>
    <mergeCell ref="C64:C69"/>
    <mergeCell ref="C70:C77"/>
    <mergeCell ref="C78:C79"/>
    <mergeCell ref="C80:C85"/>
    <mergeCell ref="C86:C91"/>
    <mergeCell ref="C92:C98"/>
    <mergeCell ref="C99:C104"/>
    <mergeCell ref="C105:C110"/>
    <mergeCell ref="C111:C118"/>
    <mergeCell ref="C119:C124"/>
    <mergeCell ref="C125:C130"/>
    <mergeCell ref="C131:C137"/>
    <mergeCell ref="C138:C144"/>
    <mergeCell ref="C145:C151"/>
    <mergeCell ref="C152:C158"/>
    <mergeCell ref="C159:C166"/>
    <mergeCell ref="C167:C174"/>
    <mergeCell ref="C175:C181"/>
    <mergeCell ref="C182:C187"/>
    <mergeCell ref="C188:C194"/>
    <mergeCell ref="D3:D4"/>
    <mergeCell ref="D5:D12"/>
    <mergeCell ref="D13:D18"/>
    <mergeCell ref="D19:D26"/>
    <mergeCell ref="D27:D33"/>
    <mergeCell ref="D34:D39"/>
    <mergeCell ref="D40:D46"/>
    <mergeCell ref="D47:D48"/>
    <mergeCell ref="D49:D56"/>
    <mergeCell ref="D57:D63"/>
    <mergeCell ref="D64:D69"/>
    <mergeCell ref="D70:D77"/>
    <mergeCell ref="D78:D79"/>
    <mergeCell ref="D80:D85"/>
    <mergeCell ref="D86:D91"/>
    <mergeCell ref="D92:D98"/>
    <mergeCell ref="D99:D104"/>
    <mergeCell ref="D105:D110"/>
    <mergeCell ref="D111:D118"/>
    <mergeCell ref="D119:D124"/>
    <mergeCell ref="D125:D130"/>
    <mergeCell ref="D131:D137"/>
    <mergeCell ref="D138:D144"/>
    <mergeCell ref="D145:D151"/>
    <mergeCell ref="D152:D158"/>
    <mergeCell ref="D159:D166"/>
    <mergeCell ref="D167:D174"/>
    <mergeCell ref="D175:D181"/>
    <mergeCell ref="D182:D187"/>
    <mergeCell ref="D188:D194"/>
    <mergeCell ref="E5:E12"/>
    <mergeCell ref="E13:E18"/>
    <mergeCell ref="E19:E26"/>
    <mergeCell ref="E27:E33"/>
    <mergeCell ref="E34:E39"/>
    <mergeCell ref="E40:E46"/>
    <mergeCell ref="E47:E48"/>
    <mergeCell ref="E49:E56"/>
    <mergeCell ref="E57:E63"/>
    <mergeCell ref="E64:E69"/>
    <mergeCell ref="E70:E77"/>
    <mergeCell ref="E78:E79"/>
    <mergeCell ref="E80:E85"/>
    <mergeCell ref="E86:E91"/>
    <mergeCell ref="E92:E98"/>
    <mergeCell ref="E99:E104"/>
    <mergeCell ref="E105:E110"/>
    <mergeCell ref="E111:E118"/>
    <mergeCell ref="E119:E124"/>
    <mergeCell ref="E125:E130"/>
    <mergeCell ref="E131:E137"/>
    <mergeCell ref="E138:E144"/>
    <mergeCell ref="E145:E151"/>
    <mergeCell ref="E152:E158"/>
    <mergeCell ref="E159:E166"/>
    <mergeCell ref="E167:E174"/>
    <mergeCell ref="E175:E181"/>
    <mergeCell ref="E182:E187"/>
    <mergeCell ref="E188:E194"/>
    <mergeCell ref="F5:F12"/>
    <mergeCell ref="F13:F18"/>
    <mergeCell ref="F19:F26"/>
    <mergeCell ref="F27:F33"/>
    <mergeCell ref="F34:F39"/>
    <mergeCell ref="F40:F46"/>
    <mergeCell ref="F47:F48"/>
    <mergeCell ref="F49:F56"/>
    <mergeCell ref="F57:F63"/>
    <mergeCell ref="F64:F69"/>
    <mergeCell ref="F70:F77"/>
    <mergeCell ref="F78:F79"/>
    <mergeCell ref="F80:F85"/>
    <mergeCell ref="F86:F91"/>
    <mergeCell ref="F92:F98"/>
    <mergeCell ref="F99:F104"/>
    <mergeCell ref="F105:F110"/>
    <mergeCell ref="F111:F118"/>
    <mergeCell ref="F119:F124"/>
    <mergeCell ref="F125:F130"/>
    <mergeCell ref="F131:F137"/>
    <mergeCell ref="F138:F144"/>
    <mergeCell ref="F145:F151"/>
    <mergeCell ref="F152:F158"/>
    <mergeCell ref="F159:F166"/>
    <mergeCell ref="F167:F174"/>
    <mergeCell ref="F175:F181"/>
    <mergeCell ref="F182:F187"/>
    <mergeCell ref="F188:F194"/>
    <mergeCell ref="G5:G12"/>
    <mergeCell ref="G13:G18"/>
    <mergeCell ref="G19:G26"/>
    <mergeCell ref="G27:G33"/>
    <mergeCell ref="G34:G39"/>
    <mergeCell ref="G40:G46"/>
    <mergeCell ref="G47:G48"/>
    <mergeCell ref="G49:G56"/>
    <mergeCell ref="G57:G63"/>
    <mergeCell ref="G64:G69"/>
    <mergeCell ref="G70:G77"/>
    <mergeCell ref="G78:G79"/>
    <mergeCell ref="G80:G85"/>
    <mergeCell ref="G86:G91"/>
    <mergeCell ref="G92:G98"/>
    <mergeCell ref="G99:G104"/>
    <mergeCell ref="G105:G110"/>
    <mergeCell ref="G111:G118"/>
    <mergeCell ref="G119:G124"/>
    <mergeCell ref="G125:G130"/>
    <mergeCell ref="G131:G137"/>
    <mergeCell ref="G138:G144"/>
    <mergeCell ref="G145:G151"/>
    <mergeCell ref="G152:G158"/>
    <mergeCell ref="G159:G166"/>
    <mergeCell ref="G167:G174"/>
    <mergeCell ref="G175:G181"/>
    <mergeCell ref="G182:G187"/>
    <mergeCell ref="G188:G194"/>
    <mergeCell ref="H5:H12"/>
    <mergeCell ref="H13:H18"/>
    <mergeCell ref="H19:H26"/>
    <mergeCell ref="H27:H33"/>
    <mergeCell ref="H34:H39"/>
    <mergeCell ref="H40:H46"/>
    <mergeCell ref="H47:H48"/>
    <mergeCell ref="H49:H56"/>
    <mergeCell ref="H57:H63"/>
    <mergeCell ref="H64:H69"/>
    <mergeCell ref="H70:H77"/>
    <mergeCell ref="H78:H79"/>
    <mergeCell ref="H80:H85"/>
    <mergeCell ref="H86:H91"/>
    <mergeCell ref="H92:H98"/>
    <mergeCell ref="H99:H104"/>
    <mergeCell ref="H105:H110"/>
    <mergeCell ref="H111:H118"/>
    <mergeCell ref="H119:H124"/>
    <mergeCell ref="H125:H130"/>
    <mergeCell ref="H131:H137"/>
    <mergeCell ref="H138:H144"/>
    <mergeCell ref="H145:H151"/>
    <mergeCell ref="H152:H158"/>
    <mergeCell ref="H159:H166"/>
    <mergeCell ref="H167:H174"/>
    <mergeCell ref="H175:H181"/>
    <mergeCell ref="H182:H187"/>
    <mergeCell ref="H188:H194"/>
    <mergeCell ref="I5:I12"/>
    <mergeCell ref="I13:I18"/>
    <mergeCell ref="I19:I26"/>
    <mergeCell ref="I27:I33"/>
    <mergeCell ref="I34:I39"/>
    <mergeCell ref="I40:I46"/>
    <mergeCell ref="I47:I48"/>
    <mergeCell ref="I49:I56"/>
    <mergeCell ref="I57:I63"/>
    <mergeCell ref="I64:I69"/>
    <mergeCell ref="I70:I77"/>
    <mergeCell ref="I78:I79"/>
    <mergeCell ref="I80:I85"/>
    <mergeCell ref="I86:I91"/>
    <mergeCell ref="I92:I98"/>
    <mergeCell ref="I99:I104"/>
    <mergeCell ref="I105:I110"/>
    <mergeCell ref="I111:I118"/>
    <mergeCell ref="I119:I124"/>
    <mergeCell ref="I125:I130"/>
    <mergeCell ref="I131:I137"/>
    <mergeCell ref="I138:I144"/>
    <mergeCell ref="I145:I151"/>
    <mergeCell ref="I152:I158"/>
    <mergeCell ref="I159:I166"/>
    <mergeCell ref="I167:I174"/>
    <mergeCell ref="I175:I181"/>
    <mergeCell ref="I182:I187"/>
    <mergeCell ref="I188:I194"/>
    <mergeCell ref="J5:J12"/>
    <mergeCell ref="J13:J18"/>
    <mergeCell ref="J19:J26"/>
    <mergeCell ref="J27:J33"/>
    <mergeCell ref="J34:J39"/>
    <mergeCell ref="J40:J46"/>
    <mergeCell ref="J47:J48"/>
    <mergeCell ref="J49:J56"/>
    <mergeCell ref="J57:J63"/>
    <mergeCell ref="J64:J69"/>
    <mergeCell ref="J70:J77"/>
    <mergeCell ref="J78:J79"/>
    <mergeCell ref="J80:J85"/>
    <mergeCell ref="J86:J91"/>
    <mergeCell ref="J92:J98"/>
    <mergeCell ref="J99:J104"/>
    <mergeCell ref="J105:J110"/>
    <mergeCell ref="J111:J118"/>
    <mergeCell ref="J119:J124"/>
    <mergeCell ref="J125:J130"/>
    <mergeCell ref="J131:J137"/>
    <mergeCell ref="J138:J144"/>
    <mergeCell ref="J145:J151"/>
    <mergeCell ref="J152:J158"/>
    <mergeCell ref="J159:J166"/>
    <mergeCell ref="J167:J174"/>
    <mergeCell ref="J175:J181"/>
    <mergeCell ref="J182:J187"/>
    <mergeCell ref="J188:J194"/>
    <mergeCell ref="K5:K12"/>
    <mergeCell ref="K13:K18"/>
    <mergeCell ref="K19:K26"/>
    <mergeCell ref="K27:K33"/>
    <mergeCell ref="K34:K39"/>
    <mergeCell ref="K40:K46"/>
    <mergeCell ref="K47:K48"/>
    <mergeCell ref="K49:K56"/>
    <mergeCell ref="K57:K63"/>
    <mergeCell ref="K64:K69"/>
    <mergeCell ref="K70:K77"/>
    <mergeCell ref="K78:K79"/>
    <mergeCell ref="K80:K85"/>
    <mergeCell ref="K86:K91"/>
    <mergeCell ref="K92:K98"/>
    <mergeCell ref="K99:K104"/>
    <mergeCell ref="K105:K110"/>
    <mergeCell ref="K111:K118"/>
    <mergeCell ref="K119:K124"/>
    <mergeCell ref="K125:K130"/>
    <mergeCell ref="K131:K137"/>
    <mergeCell ref="K138:K144"/>
    <mergeCell ref="K145:K151"/>
    <mergeCell ref="K152:K158"/>
    <mergeCell ref="K159:K166"/>
    <mergeCell ref="K167:K174"/>
    <mergeCell ref="K175:K181"/>
    <mergeCell ref="K182:K187"/>
    <mergeCell ref="K188:K194"/>
    <mergeCell ref="L5:L12"/>
    <mergeCell ref="L13:L18"/>
    <mergeCell ref="L19:L26"/>
    <mergeCell ref="L27:L33"/>
    <mergeCell ref="L34:L39"/>
    <mergeCell ref="L40:L46"/>
    <mergeCell ref="L47:L48"/>
    <mergeCell ref="L49:L56"/>
    <mergeCell ref="L57:L63"/>
    <mergeCell ref="L64:L69"/>
    <mergeCell ref="L70:L77"/>
    <mergeCell ref="L78:L79"/>
    <mergeCell ref="L80:L85"/>
    <mergeCell ref="L86:L91"/>
    <mergeCell ref="L92:L98"/>
    <mergeCell ref="L99:L104"/>
    <mergeCell ref="L105:L110"/>
    <mergeCell ref="L111:L118"/>
    <mergeCell ref="L119:L124"/>
    <mergeCell ref="L125:L130"/>
    <mergeCell ref="L131:L137"/>
    <mergeCell ref="L138:L144"/>
    <mergeCell ref="L145:L151"/>
    <mergeCell ref="L152:L158"/>
    <mergeCell ref="L159:L166"/>
    <mergeCell ref="L167:L174"/>
    <mergeCell ref="L175:L181"/>
    <mergeCell ref="L182:L187"/>
    <mergeCell ref="L188:L19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</mergeCells>
  <conditionalFormatting sqref="X12">
    <cfRule type="cellIs" dxfId="0" priority="18" operator="equal">
      <formula>"错误"</formula>
    </cfRule>
  </conditionalFormatting>
  <conditionalFormatting sqref="X1:X11 H1:H5 L1:L5 F1:F5 J1:J5 X47:X48 L47:L48 J47:J48 H47:H48 F47:F48 X57:X63 J70:J77 L57:L63 H70:H77 J57:J63 L70:L77 H57:H63 F70:F77 F57:F63 X70:X77 L105:L110 H105:H110 J105:J110 X86:X98 F86:F98 J86:J98 L86:L98 H86:H98 X105:X110 F105:F110 H125:H137 F125:F137 X125:X137 L125:L137 J125:J137 L175:L65536 X175:X65536 J175:J65536 H175:H65536 F175:F65536">
    <cfRule type="cellIs" dxfId="0" priority="19" operator="equal">
      <formula>"错误"</formula>
    </cfRule>
  </conditionalFormatting>
  <conditionalFormatting sqref="F13:F18 X13:X18 H13:H18 L13:L18 J13:J18">
    <cfRule type="cellIs" dxfId="0" priority="17" operator="equal">
      <formula>"错误"</formula>
    </cfRule>
  </conditionalFormatting>
  <conditionalFormatting sqref="F19:F26 X19:X26 H19:H26 L19:L26 J19:J26">
    <cfRule type="cellIs" dxfId="0" priority="16" operator="equal">
      <formula>"错误"</formula>
    </cfRule>
  </conditionalFormatting>
  <conditionalFormatting sqref="X27:X33 L27:L33 J27:J33 H27:H33 F27:F33">
    <cfRule type="cellIs" dxfId="0" priority="15" operator="equal">
      <formula>"错误"</formula>
    </cfRule>
  </conditionalFormatting>
  <conditionalFormatting sqref="F34:F39 X34:X39 L34:L39 J34:J39 H34:H39">
    <cfRule type="cellIs" dxfId="0" priority="14" operator="equal">
      <formula>"错误"</formula>
    </cfRule>
  </conditionalFormatting>
  <conditionalFormatting sqref="X40:X46 L40:L46 J40:J46 H40:H46 F40:F46">
    <cfRule type="cellIs" dxfId="0" priority="13" operator="equal">
      <formula>"错误"</formula>
    </cfRule>
  </conditionalFormatting>
  <conditionalFormatting sqref="F49:F56 L49:L56 H49:H56 X49:X56 J49:J56">
    <cfRule type="cellIs" dxfId="0" priority="11" operator="equal">
      <formula>"错误"</formula>
    </cfRule>
  </conditionalFormatting>
  <conditionalFormatting sqref="J64:J69 F64:F69 H64:H69 L64:L69 X64:X69">
    <cfRule type="cellIs" dxfId="0" priority="12" operator="equal">
      <formula>"错误"</formula>
    </cfRule>
  </conditionalFormatting>
  <conditionalFormatting sqref="F78:F79 J78:J79 X78:X79 L78:L79 H78:H79">
    <cfRule type="cellIs" dxfId="0" priority="10" operator="equal">
      <formula>"错误"</formula>
    </cfRule>
  </conditionalFormatting>
  <conditionalFormatting sqref="X80:X85 J80:J85 H80:H85 L80:L85 F80:F85">
    <cfRule type="cellIs" dxfId="0" priority="9" operator="equal">
      <formula>"错误"</formula>
    </cfRule>
  </conditionalFormatting>
  <conditionalFormatting sqref="X99:X104 L99:L104 F99:F104 J99:J104 H99:H104">
    <cfRule type="cellIs" dxfId="0" priority="8" operator="equal">
      <formula>"错误"</formula>
    </cfRule>
  </conditionalFormatting>
  <conditionalFormatting sqref="F111 X111:X118 H111 L111 J111">
    <cfRule type="cellIs" dxfId="0" priority="7" operator="equal">
      <formula>"错误"</formula>
    </cfRule>
  </conditionalFormatting>
  <conditionalFormatting sqref="X119:X124 H119:H124 J119:J124 F119:F124 L119:L124">
    <cfRule type="cellIs" dxfId="0" priority="6" operator="equal">
      <formula>"错误"</formula>
    </cfRule>
  </conditionalFormatting>
  <conditionalFormatting sqref="X138:X144 L138:L144 J138:J144 H138:H144 F138:F144">
    <cfRule type="cellIs" dxfId="0" priority="5" operator="equal">
      <formula>"错误"</formula>
    </cfRule>
  </conditionalFormatting>
  <conditionalFormatting sqref="F145:F151 X145:X151 L145:L151 J145:J151 H145:H151">
    <cfRule type="cellIs" dxfId="0" priority="4" operator="equal">
      <formula>"错误"</formula>
    </cfRule>
  </conditionalFormatting>
  <conditionalFormatting sqref="X152:X158 L152:L158 J152:J158 H152:H158 F152:F158">
    <cfRule type="cellIs" dxfId="0" priority="3" operator="equal">
      <formula>"错误"</formula>
    </cfRule>
  </conditionalFormatting>
  <conditionalFormatting sqref="F159 X159:X166 H159 L159 J159">
    <cfRule type="cellIs" dxfId="0" priority="2" operator="equal">
      <formula>"错误"</formula>
    </cfRule>
  </conditionalFormatting>
  <conditionalFormatting sqref="F167 J167 L167 H167 X167:X174">
    <cfRule type="cellIs" dxfId="0" priority="1" operator="equal">
      <formula>"错误"</formula>
    </cfRule>
  </conditionalFormatting>
  <dataValidations count="2">
    <dataValidation type="list" allowBlank="1" showInputMessage="1" showErrorMessage="1" sqref="O5:O46 O49:O56 O64:O69 O78:O85 O99:O104 O111:O117 O119:O124 O145:O151 O159:O174">
      <formula1>"特等,一等,二等,三等"</formula1>
    </dataValidation>
    <dataValidation type="list" allowBlank="1" showInputMessage="1" showErrorMessage="1" sqref="R5:W46 R49:W56 R64:W69 R78:W85 R99:W104 R111:W124 R145:W151 R159:W174">
      <formula1>"是,否"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98"/>
  <sheetViews>
    <sheetView workbookViewId="0">
      <selection activeCell="N3" sqref="N3"/>
    </sheetView>
  </sheetViews>
  <sheetFormatPr defaultColWidth="9" defaultRowHeight="13.5"/>
  <cols>
    <col min="1" max="1" width="7.63333333333333" style="7" customWidth="1"/>
    <col min="2" max="2" width="18.25" style="7" customWidth="1"/>
    <col min="3" max="3" width="8" style="7" customWidth="1"/>
    <col min="4" max="5" width="7.13333333333333" style="7" customWidth="1"/>
    <col min="6" max="6" width="10.25" style="7" customWidth="1"/>
    <col min="7" max="7" width="13.3833333333333" style="7" customWidth="1"/>
    <col min="8" max="8" width="7.38333333333333" style="7" customWidth="1"/>
    <col min="9" max="9" width="14" style="7" customWidth="1"/>
    <col min="10" max="10" width="15.8833333333333" style="7" customWidth="1"/>
    <col min="11" max="12" width="12.5" style="7" customWidth="1"/>
    <col min="13" max="13" width="10.5" style="7" customWidth="1"/>
    <col min="14" max="16384" width="9" style="7"/>
  </cols>
  <sheetData>
    <row r="1" s="7" customFormat="1" ht="39.95" customHeight="1" spans="1:14">
      <c r="A1" s="10" t="s">
        <v>568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28"/>
    </row>
    <row r="2" s="7" customFormat="1" ht="39.95" customHeight="1" spans="1:14">
      <c r="A2" s="11" t="s">
        <v>569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29"/>
    </row>
    <row r="3" s="7" customFormat="1" ht="99" customHeight="1" spans="1:13">
      <c r="A3" s="12" t="s">
        <v>295</v>
      </c>
      <c r="B3" s="12" t="s">
        <v>296</v>
      </c>
      <c r="C3" s="4" t="s">
        <v>570</v>
      </c>
      <c r="D3" s="4" t="s">
        <v>571</v>
      </c>
      <c r="E3" s="13" t="s">
        <v>572</v>
      </c>
      <c r="F3" s="12" t="s">
        <v>303</v>
      </c>
      <c r="G3" s="12" t="s">
        <v>304</v>
      </c>
      <c r="H3" s="12" t="s">
        <v>306</v>
      </c>
      <c r="I3" s="12" t="s">
        <v>573</v>
      </c>
      <c r="J3" s="12" t="s">
        <v>574</v>
      </c>
      <c r="K3" s="12" t="s">
        <v>575</v>
      </c>
      <c r="L3" s="13" t="s">
        <v>576</v>
      </c>
      <c r="M3" s="12" t="s">
        <v>315</v>
      </c>
    </row>
    <row r="4" s="7" customFormat="1" ht="20.1" customHeight="1" spans="1:13">
      <c r="A4" s="6">
        <v>1</v>
      </c>
      <c r="B4" s="14" t="s">
        <v>319</v>
      </c>
      <c r="C4" s="14">
        <v>35</v>
      </c>
      <c r="D4" s="14">
        <v>4</v>
      </c>
      <c r="E4" s="14" t="str">
        <f>IF(D4&lt;=ROUND(C4*0.1,0),"正确","不正确")</f>
        <v>正确</v>
      </c>
      <c r="F4" s="6" t="s">
        <v>327</v>
      </c>
      <c r="G4" s="6">
        <v>24301211004</v>
      </c>
      <c r="H4" s="6">
        <v>4</v>
      </c>
      <c r="I4" s="6" t="s">
        <v>322</v>
      </c>
      <c r="J4" s="6" t="s">
        <v>322</v>
      </c>
      <c r="K4" s="6" t="s">
        <v>322</v>
      </c>
      <c r="L4" s="6" t="str">
        <f>IF(AND(H4&lt;=ROUND(C4*0.2,0),I4="否",J4="否",K4="否"),"正确","错误")</f>
        <v>正确</v>
      </c>
      <c r="M4" s="6" t="s">
        <v>323</v>
      </c>
    </row>
    <row r="5" s="7" customFormat="1" ht="20.1" customHeight="1" spans="1:13">
      <c r="A5" s="4">
        <v>2</v>
      </c>
      <c r="B5" s="15"/>
      <c r="C5" s="15"/>
      <c r="D5" s="15"/>
      <c r="E5" s="15"/>
      <c r="F5" s="6" t="s">
        <v>332</v>
      </c>
      <c r="G5" s="6">
        <v>24301211019</v>
      </c>
      <c r="H5" s="6">
        <v>7</v>
      </c>
      <c r="I5" s="6" t="s">
        <v>322</v>
      </c>
      <c r="J5" s="6" t="s">
        <v>322</v>
      </c>
      <c r="K5" s="6" t="s">
        <v>322</v>
      </c>
      <c r="L5" s="6" t="str">
        <f>IF(AND(H5&lt;=ROUND(356*0.2,0),I5="否",J5="否",K5="否"),"正确","错误")</f>
        <v>正确</v>
      </c>
      <c r="M5" s="6" t="s">
        <v>323</v>
      </c>
    </row>
    <row r="6" s="7" customFormat="1" ht="20.1" customHeight="1" spans="1:13">
      <c r="A6" s="6">
        <v>3</v>
      </c>
      <c r="B6" s="15"/>
      <c r="C6" s="15"/>
      <c r="D6" s="15"/>
      <c r="E6" s="15"/>
      <c r="F6" s="6" t="s">
        <v>320</v>
      </c>
      <c r="G6" s="6">
        <v>24301211022</v>
      </c>
      <c r="H6" s="6">
        <v>1</v>
      </c>
      <c r="I6" s="6" t="s">
        <v>322</v>
      </c>
      <c r="J6" s="6" t="s">
        <v>322</v>
      </c>
      <c r="K6" s="6" t="s">
        <v>322</v>
      </c>
      <c r="L6" s="6" t="str">
        <f>IF(AND(H6&lt;=ROUND(35*0.2,0),I6="否",J6="否",K6="否"),"正确","错误")</f>
        <v>正确</v>
      </c>
      <c r="M6" s="6" t="s">
        <v>323</v>
      </c>
    </row>
    <row r="7" s="7" customFormat="1" ht="20.1" customHeight="1" spans="1:13">
      <c r="A7" s="4">
        <v>4</v>
      </c>
      <c r="B7" s="16"/>
      <c r="C7" s="16"/>
      <c r="D7" s="16"/>
      <c r="E7" s="16"/>
      <c r="F7" s="6" t="s">
        <v>324</v>
      </c>
      <c r="G7" s="6">
        <v>24301211028</v>
      </c>
      <c r="H7" s="6">
        <v>3</v>
      </c>
      <c r="I7" s="6" t="s">
        <v>322</v>
      </c>
      <c r="J7" s="6" t="s">
        <v>322</v>
      </c>
      <c r="K7" s="6" t="s">
        <v>322</v>
      </c>
      <c r="L7" s="6" t="str">
        <f>IF(AND(H7&lt;=ROUND(35*0.2,0),I7="否",J7="否",K7="否"),"正确","错误")</f>
        <v>正确</v>
      </c>
      <c r="M7" s="6" t="s">
        <v>323</v>
      </c>
    </row>
    <row r="8" s="7" customFormat="1" ht="20.15" customHeight="1" spans="1:13">
      <c r="A8" s="6">
        <v>5</v>
      </c>
      <c r="B8" s="14" t="s">
        <v>335</v>
      </c>
      <c r="C8" s="14">
        <v>33</v>
      </c>
      <c r="D8" s="14">
        <v>3</v>
      </c>
      <c r="E8" s="14" t="str">
        <f>IF(D8&lt;=ROUND(C8*0.1,0),"正确","不正确")</f>
        <v>正确</v>
      </c>
      <c r="F8" s="6" t="s">
        <v>336</v>
      </c>
      <c r="G8" s="6">
        <v>24301212024</v>
      </c>
      <c r="H8" s="6">
        <v>2</v>
      </c>
      <c r="I8" s="6" t="s">
        <v>322</v>
      </c>
      <c r="J8" s="6" t="s">
        <v>322</v>
      </c>
      <c r="K8" s="6" t="s">
        <v>322</v>
      </c>
      <c r="L8" s="6" t="str">
        <f t="shared" ref="L8:L10" si="0">IF(AND(H8&lt;=ROUND(33*0.2,0),I8="否",J8="否",K8="否"),"正确","错误")</f>
        <v>正确</v>
      </c>
      <c r="M8" s="6" t="s">
        <v>323</v>
      </c>
    </row>
    <row r="9" s="7" customFormat="1" ht="20.15" customHeight="1" spans="1:13">
      <c r="A9" s="4">
        <v>6</v>
      </c>
      <c r="B9" s="15"/>
      <c r="C9" s="15"/>
      <c r="D9" s="15"/>
      <c r="E9" s="15"/>
      <c r="F9" s="6" t="s">
        <v>338</v>
      </c>
      <c r="G9" s="6">
        <v>24301212002</v>
      </c>
      <c r="H9" s="6">
        <v>3</v>
      </c>
      <c r="I9" s="6" t="s">
        <v>322</v>
      </c>
      <c r="J9" s="6" t="s">
        <v>322</v>
      </c>
      <c r="K9" s="6" t="s">
        <v>322</v>
      </c>
      <c r="L9" s="6" t="str">
        <f t="shared" si="0"/>
        <v>正确</v>
      </c>
      <c r="M9" s="6" t="s">
        <v>323</v>
      </c>
    </row>
    <row r="10" s="7" customFormat="1" ht="20.15" customHeight="1" spans="1:13">
      <c r="A10" s="6">
        <v>7</v>
      </c>
      <c r="B10" s="15"/>
      <c r="C10" s="15"/>
      <c r="D10" s="15"/>
      <c r="E10" s="15"/>
      <c r="F10" s="6" t="s">
        <v>339</v>
      </c>
      <c r="G10" s="6">
        <v>24301212020</v>
      </c>
      <c r="H10" s="6">
        <v>4</v>
      </c>
      <c r="I10" s="6" t="s">
        <v>322</v>
      </c>
      <c r="J10" s="6" t="s">
        <v>322</v>
      </c>
      <c r="K10" s="6" t="s">
        <v>322</v>
      </c>
      <c r="L10" s="6" t="str">
        <f t="shared" si="0"/>
        <v>正确</v>
      </c>
      <c r="M10" s="6" t="s">
        <v>323</v>
      </c>
    </row>
    <row r="11" s="7" customFormat="1" ht="20.15" customHeight="1" spans="1:13">
      <c r="A11" s="4">
        <v>8</v>
      </c>
      <c r="B11" s="14" t="s">
        <v>344</v>
      </c>
      <c r="C11" s="14">
        <v>39</v>
      </c>
      <c r="D11" s="14">
        <v>4</v>
      </c>
      <c r="E11" s="14" t="str">
        <f>IF(D11&lt;=ROUND(C11*0.1,0),"正确","不正确")</f>
        <v>正确</v>
      </c>
      <c r="F11" s="6" t="s">
        <v>345</v>
      </c>
      <c r="G11" s="6">
        <v>24301171035</v>
      </c>
      <c r="H11" s="6">
        <v>1</v>
      </c>
      <c r="I11" s="6" t="s">
        <v>322</v>
      </c>
      <c r="J11" s="6" t="s">
        <v>322</v>
      </c>
      <c r="K11" s="6" t="s">
        <v>322</v>
      </c>
      <c r="L11" s="6" t="str">
        <f t="shared" ref="L11:L14" si="1">IF(AND(H11&lt;=ROUND(39*0.2,0),I11="否",J11="否",K11="否"),"正确","错误")</f>
        <v>正确</v>
      </c>
      <c r="M11" s="30" t="s">
        <v>323</v>
      </c>
    </row>
    <row r="12" s="7" customFormat="1" ht="20.15" customHeight="1" spans="1:13">
      <c r="A12" s="6">
        <v>9</v>
      </c>
      <c r="B12" s="15"/>
      <c r="C12" s="15"/>
      <c r="D12" s="15"/>
      <c r="E12" s="15"/>
      <c r="F12" s="6" t="s">
        <v>347</v>
      </c>
      <c r="G12" s="6">
        <v>24301171006</v>
      </c>
      <c r="H12" s="6">
        <v>3</v>
      </c>
      <c r="I12" s="6" t="s">
        <v>322</v>
      </c>
      <c r="J12" s="6" t="s">
        <v>322</v>
      </c>
      <c r="K12" s="6" t="s">
        <v>322</v>
      </c>
      <c r="L12" s="6" t="str">
        <f t="shared" si="1"/>
        <v>正确</v>
      </c>
      <c r="M12" s="30" t="s">
        <v>323</v>
      </c>
    </row>
    <row r="13" s="7" customFormat="1" ht="20.15" customHeight="1" spans="1:13">
      <c r="A13" s="4">
        <v>10</v>
      </c>
      <c r="B13" s="15"/>
      <c r="C13" s="15"/>
      <c r="D13" s="15"/>
      <c r="E13" s="15"/>
      <c r="F13" s="6" t="s">
        <v>348</v>
      </c>
      <c r="G13" s="6">
        <v>24301171013</v>
      </c>
      <c r="H13" s="6">
        <v>4</v>
      </c>
      <c r="I13" s="6" t="s">
        <v>322</v>
      </c>
      <c r="J13" s="6" t="s">
        <v>322</v>
      </c>
      <c r="K13" s="6" t="s">
        <v>322</v>
      </c>
      <c r="L13" s="6" t="str">
        <f t="shared" si="1"/>
        <v>正确</v>
      </c>
      <c r="M13" s="30" t="s">
        <v>323</v>
      </c>
    </row>
    <row r="14" s="7" customFormat="1" ht="20.15" customHeight="1" spans="1:13">
      <c r="A14" s="6">
        <v>11</v>
      </c>
      <c r="B14" s="16"/>
      <c r="C14" s="16"/>
      <c r="D14" s="16"/>
      <c r="E14" s="16"/>
      <c r="F14" s="6" t="s">
        <v>352</v>
      </c>
      <c r="G14" s="6">
        <v>24301171011</v>
      </c>
      <c r="H14" s="6">
        <v>8</v>
      </c>
      <c r="I14" s="6" t="s">
        <v>322</v>
      </c>
      <c r="J14" s="6" t="s">
        <v>322</v>
      </c>
      <c r="K14" s="6" t="s">
        <v>322</v>
      </c>
      <c r="L14" s="6" t="str">
        <f t="shared" si="1"/>
        <v>正确</v>
      </c>
      <c r="M14" s="30" t="s">
        <v>323</v>
      </c>
    </row>
    <row r="15" s="7" customFormat="1" ht="20.1" customHeight="1" spans="1:13">
      <c r="A15" s="4">
        <v>12</v>
      </c>
      <c r="B15" s="14" t="s">
        <v>353</v>
      </c>
      <c r="C15" s="14">
        <v>38</v>
      </c>
      <c r="D15" s="14">
        <v>4</v>
      </c>
      <c r="E15" s="14" t="str">
        <f>IF(D15&lt;=ROUND(C15*0.1,0),"正确","不正确")</f>
        <v>正确</v>
      </c>
      <c r="F15" s="6" t="s">
        <v>354</v>
      </c>
      <c r="G15" s="6">
        <v>24301172018</v>
      </c>
      <c r="H15" s="6">
        <v>1</v>
      </c>
      <c r="I15" s="6" t="s">
        <v>322</v>
      </c>
      <c r="J15" s="6" t="s">
        <v>322</v>
      </c>
      <c r="K15" s="6" t="s">
        <v>322</v>
      </c>
      <c r="L15" s="6" t="str">
        <f t="shared" ref="L15:L18" si="2">IF(AND(H15&lt;=ROUND(38*0.2,0),I15="否",J15="否",K15="否"),"正确","错误")</f>
        <v>正确</v>
      </c>
      <c r="M15" s="6" t="s">
        <v>323</v>
      </c>
    </row>
    <row r="16" s="7" customFormat="1" ht="20.1" customHeight="1" spans="1:13">
      <c r="A16" s="6">
        <v>13</v>
      </c>
      <c r="B16" s="15"/>
      <c r="C16" s="15"/>
      <c r="D16" s="15"/>
      <c r="E16" s="15"/>
      <c r="F16" s="6" t="s">
        <v>355</v>
      </c>
      <c r="G16" s="6">
        <v>24301172007</v>
      </c>
      <c r="H16" s="6">
        <v>2</v>
      </c>
      <c r="I16" s="6" t="s">
        <v>322</v>
      </c>
      <c r="J16" s="6" t="s">
        <v>322</v>
      </c>
      <c r="K16" s="6" t="s">
        <v>322</v>
      </c>
      <c r="L16" s="6" t="str">
        <f t="shared" si="2"/>
        <v>正确</v>
      </c>
      <c r="M16" s="6" t="s">
        <v>323</v>
      </c>
    </row>
    <row r="17" s="7" customFormat="1" ht="20.1" customHeight="1" spans="1:13">
      <c r="A17" s="4">
        <v>14</v>
      </c>
      <c r="B17" s="15"/>
      <c r="C17" s="15"/>
      <c r="D17" s="15"/>
      <c r="E17" s="15"/>
      <c r="F17" s="6" t="s">
        <v>359</v>
      </c>
      <c r="G17" s="6">
        <v>24301172008</v>
      </c>
      <c r="H17" s="6">
        <v>6</v>
      </c>
      <c r="I17" s="6" t="s">
        <v>322</v>
      </c>
      <c r="J17" s="6" t="s">
        <v>322</v>
      </c>
      <c r="K17" s="6" t="s">
        <v>322</v>
      </c>
      <c r="L17" s="6" t="str">
        <f t="shared" si="2"/>
        <v>正确</v>
      </c>
      <c r="M17" s="6" t="s">
        <v>323</v>
      </c>
    </row>
    <row r="18" s="7" customFormat="1" ht="20.1" customHeight="1" spans="1:13">
      <c r="A18" s="6">
        <v>15</v>
      </c>
      <c r="B18" s="16"/>
      <c r="C18" s="16"/>
      <c r="D18" s="16"/>
      <c r="E18" s="16"/>
      <c r="F18" s="6" t="s">
        <v>577</v>
      </c>
      <c r="G18" s="6">
        <v>24301172016</v>
      </c>
      <c r="H18" s="6">
        <v>8</v>
      </c>
      <c r="I18" s="6" t="s">
        <v>322</v>
      </c>
      <c r="J18" s="6" t="s">
        <v>322</v>
      </c>
      <c r="K18" s="6" t="s">
        <v>322</v>
      </c>
      <c r="L18" s="6" t="str">
        <f t="shared" si="2"/>
        <v>正确</v>
      </c>
      <c r="M18" s="6" t="s">
        <v>323</v>
      </c>
    </row>
    <row r="19" s="7" customFormat="1" ht="20.15" customHeight="1" spans="1:13">
      <c r="A19" s="4">
        <v>16</v>
      </c>
      <c r="B19" s="14" t="s">
        <v>361</v>
      </c>
      <c r="C19" s="14">
        <v>31</v>
      </c>
      <c r="D19" s="14">
        <v>3</v>
      </c>
      <c r="E19" s="14" t="s">
        <v>379</v>
      </c>
      <c r="F19" s="6" t="s">
        <v>368</v>
      </c>
      <c r="G19" s="6">
        <v>22301211024</v>
      </c>
      <c r="H19" s="6">
        <v>6</v>
      </c>
      <c r="I19" s="6" t="s">
        <v>322</v>
      </c>
      <c r="J19" s="6" t="s">
        <v>322</v>
      </c>
      <c r="K19" s="6" t="s">
        <v>322</v>
      </c>
      <c r="L19" s="6" t="s">
        <v>379</v>
      </c>
      <c r="M19" s="6" t="s">
        <v>363</v>
      </c>
    </row>
    <row r="20" s="7" customFormat="1" ht="20.15" customHeight="1" spans="1:13">
      <c r="A20" s="6">
        <v>17</v>
      </c>
      <c r="B20" s="15"/>
      <c r="C20" s="15"/>
      <c r="D20" s="15"/>
      <c r="E20" s="15"/>
      <c r="F20" s="6" t="s">
        <v>362</v>
      </c>
      <c r="G20" s="6">
        <v>22301211002</v>
      </c>
      <c r="H20" s="6">
        <v>1</v>
      </c>
      <c r="I20" s="6" t="s">
        <v>322</v>
      </c>
      <c r="J20" s="6" t="s">
        <v>322</v>
      </c>
      <c r="K20" s="6" t="s">
        <v>322</v>
      </c>
      <c r="L20" s="6" t="str">
        <f>IF(AND(H20&lt;=ROUND(31*0.2,0),I20="否",J20="否",K20="否"),"正确","错误")</f>
        <v>正确</v>
      </c>
      <c r="M20" s="6" t="s">
        <v>363</v>
      </c>
    </row>
    <row r="21" s="7" customFormat="1" ht="20.15" customHeight="1" spans="1:13">
      <c r="A21" s="4">
        <v>18</v>
      </c>
      <c r="B21" s="16"/>
      <c r="C21" s="16"/>
      <c r="D21" s="16"/>
      <c r="E21" s="16"/>
      <c r="F21" s="6" t="s">
        <v>366</v>
      </c>
      <c r="G21" s="6">
        <v>22301211019</v>
      </c>
      <c r="H21" s="6">
        <v>4</v>
      </c>
      <c r="I21" s="6" t="s">
        <v>322</v>
      </c>
      <c r="J21" s="6" t="s">
        <v>322</v>
      </c>
      <c r="K21" s="6" t="s">
        <v>322</v>
      </c>
      <c r="L21" s="6" t="s">
        <v>379</v>
      </c>
      <c r="M21" s="6" t="s">
        <v>363</v>
      </c>
    </row>
    <row r="22" s="8" customFormat="1" ht="20.1" customHeight="1" spans="1:13">
      <c r="A22" s="6">
        <v>19</v>
      </c>
      <c r="B22" s="6" t="s">
        <v>370</v>
      </c>
      <c r="C22" s="6">
        <v>34</v>
      </c>
      <c r="D22" s="6">
        <v>3</v>
      </c>
      <c r="E22" s="6" t="s">
        <v>379</v>
      </c>
      <c r="F22" s="6" t="s">
        <v>371</v>
      </c>
      <c r="G22" s="6">
        <v>22301212035</v>
      </c>
      <c r="H22" s="6">
        <v>1</v>
      </c>
      <c r="I22" s="6" t="s">
        <v>322</v>
      </c>
      <c r="J22" s="6" t="s">
        <v>322</v>
      </c>
      <c r="K22" s="6" t="s">
        <v>322</v>
      </c>
      <c r="L22" s="6" t="s">
        <v>379</v>
      </c>
      <c r="M22" s="6" t="s">
        <v>363</v>
      </c>
    </row>
    <row r="23" s="8" customFormat="1" ht="20.1" customHeight="1" spans="1:13">
      <c r="A23" s="4">
        <v>20</v>
      </c>
      <c r="B23" s="6"/>
      <c r="C23" s="6"/>
      <c r="D23" s="6"/>
      <c r="E23" s="6"/>
      <c r="F23" s="6" t="s">
        <v>373</v>
      </c>
      <c r="G23" s="6">
        <v>22301212031</v>
      </c>
      <c r="H23" s="6">
        <v>3</v>
      </c>
      <c r="I23" s="6" t="s">
        <v>322</v>
      </c>
      <c r="J23" s="6" t="s">
        <v>322</v>
      </c>
      <c r="K23" s="6" t="s">
        <v>322</v>
      </c>
      <c r="L23" s="6" t="s">
        <v>379</v>
      </c>
      <c r="M23" s="6" t="s">
        <v>363</v>
      </c>
    </row>
    <row r="24" s="8" customFormat="1" ht="20.1" customHeight="1" spans="1:13">
      <c r="A24" s="6">
        <v>21</v>
      </c>
      <c r="B24" s="6"/>
      <c r="C24" s="6"/>
      <c r="D24" s="6"/>
      <c r="E24" s="6"/>
      <c r="F24" s="6" t="s">
        <v>375</v>
      </c>
      <c r="G24" s="6">
        <v>22301212027</v>
      </c>
      <c r="H24" s="6">
        <v>5</v>
      </c>
      <c r="I24" s="6" t="s">
        <v>322</v>
      </c>
      <c r="J24" s="6" t="s">
        <v>322</v>
      </c>
      <c r="K24" s="6" t="s">
        <v>322</v>
      </c>
      <c r="L24" s="6" t="s">
        <v>379</v>
      </c>
      <c r="M24" s="6" t="s">
        <v>363</v>
      </c>
    </row>
    <row r="25" s="8" customFormat="1" ht="20.1" customHeight="1" spans="1:31">
      <c r="A25" s="4">
        <v>22</v>
      </c>
      <c r="B25" s="14" t="s">
        <v>378</v>
      </c>
      <c r="C25" s="14">
        <v>14</v>
      </c>
      <c r="D25" s="14">
        <v>1</v>
      </c>
      <c r="E25" s="17" t="s">
        <v>379</v>
      </c>
      <c r="F25" s="6" t="s">
        <v>380</v>
      </c>
      <c r="G25" s="6">
        <v>22304062028</v>
      </c>
      <c r="H25" s="6">
        <v>1</v>
      </c>
      <c r="I25" s="6" t="s">
        <v>322</v>
      </c>
      <c r="J25" s="6" t="s">
        <v>322</v>
      </c>
      <c r="K25" s="6" t="s">
        <v>322</v>
      </c>
      <c r="L25" s="6" t="s">
        <v>379</v>
      </c>
      <c r="M25" s="6" t="s">
        <v>363</v>
      </c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</row>
    <row r="26" s="9" customFormat="1" ht="20.1" customHeight="1" spans="1:25">
      <c r="A26" s="6">
        <v>23</v>
      </c>
      <c r="B26" s="18" t="s">
        <v>382</v>
      </c>
      <c r="C26" s="18">
        <v>38</v>
      </c>
      <c r="D26" s="14">
        <v>4</v>
      </c>
      <c r="E26" s="14" t="s">
        <v>379</v>
      </c>
      <c r="F26" s="19" t="s">
        <v>383</v>
      </c>
      <c r="G26" s="19">
        <v>22301171001</v>
      </c>
      <c r="H26" s="6">
        <v>1</v>
      </c>
      <c r="I26" s="6" t="s">
        <v>322</v>
      </c>
      <c r="J26" s="6" t="s">
        <v>322</v>
      </c>
      <c r="K26" s="6" t="s">
        <v>322</v>
      </c>
      <c r="L26" s="6" t="s">
        <v>379</v>
      </c>
      <c r="M26" s="6" t="s">
        <v>363</v>
      </c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="9" customFormat="1" ht="20.1" customHeight="1" spans="1:25">
      <c r="A27" s="4">
        <v>24</v>
      </c>
      <c r="B27" s="15"/>
      <c r="C27" s="15"/>
      <c r="D27" s="15"/>
      <c r="E27" s="15"/>
      <c r="F27" s="19" t="s">
        <v>384</v>
      </c>
      <c r="G27" s="19">
        <v>22301171015</v>
      </c>
      <c r="H27" s="19">
        <v>2</v>
      </c>
      <c r="I27" s="19" t="s">
        <v>322</v>
      </c>
      <c r="J27" s="19" t="s">
        <v>322</v>
      </c>
      <c r="K27" s="19" t="s">
        <v>322</v>
      </c>
      <c r="L27" s="19" t="s">
        <v>379</v>
      </c>
      <c r="M27" s="6" t="s">
        <v>363</v>
      </c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="9" customFormat="1" ht="20.1" customHeight="1" spans="1:25">
      <c r="A28" s="6">
        <v>25</v>
      </c>
      <c r="B28" s="15"/>
      <c r="C28" s="15"/>
      <c r="D28" s="15"/>
      <c r="E28" s="15"/>
      <c r="F28" s="19" t="s">
        <v>385</v>
      </c>
      <c r="G28" s="19">
        <v>22301171006</v>
      </c>
      <c r="H28" s="19">
        <v>3</v>
      </c>
      <c r="I28" s="19" t="s">
        <v>322</v>
      </c>
      <c r="J28" s="19" t="s">
        <v>322</v>
      </c>
      <c r="K28" s="19" t="s">
        <v>322</v>
      </c>
      <c r="L28" s="19" t="s">
        <v>379</v>
      </c>
      <c r="M28" s="6" t="s">
        <v>363</v>
      </c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="9" customFormat="1" ht="20.1" customHeight="1" spans="1:25">
      <c r="A29" s="4">
        <v>26</v>
      </c>
      <c r="B29" s="16"/>
      <c r="C29" s="16"/>
      <c r="D29" s="16"/>
      <c r="E29" s="16"/>
      <c r="F29" s="19" t="s">
        <v>386</v>
      </c>
      <c r="G29" s="19">
        <v>22301171008</v>
      </c>
      <c r="H29" s="19">
        <v>4</v>
      </c>
      <c r="I29" s="19" t="s">
        <v>322</v>
      </c>
      <c r="J29" s="19" t="s">
        <v>322</v>
      </c>
      <c r="K29" s="19" t="s">
        <v>322</v>
      </c>
      <c r="L29" s="19" t="s">
        <v>379</v>
      </c>
      <c r="M29" s="6" t="s">
        <v>363</v>
      </c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</row>
    <row r="30" s="8" customFormat="1" ht="20.1" customHeight="1" spans="1:13">
      <c r="A30" s="6">
        <v>27</v>
      </c>
      <c r="B30" s="14" t="s">
        <v>391</v>
      </c>
      <c r="C30" s="14">
        <v>35</v>
      </c>
      <c r="D30" s="14">
        <v>4</v>
      </c>
      <c r="E30" s="14" t="s">
        <v>379</v>
      </c>
      <c r="F30" s="6" t="s">
        <v>392</v>
      </c>
      <c r="G30" s="6">
        <v>22301172008</v>
      </c>
      <c r="H30" s="6">
        <v>1</v>
      </c>
      <c r="I30" s="6" t="s">
        <v>322</v>
      </c>
      <c r="J30" s="6" t="s">
        <v>322</v>
      </c>
      <c r="K30" s="6" t="s">
        <v>322</v>
      </c>
      <c r="L30" s="6" t="s">
        <v>379</v>
      </c>
      <c r="M30" s="6" t="s">
        <v>363</v>
      </c>
    </row>
    <row r="31" s="8" customFormat="1" ht="20.1" customHeight="1" spans="1:13">
      <c r="A31" s="4">
        <v>28</v>
      </c>
      <c r="B31" s="15"/>
      <c r="C31" s="15"/>
      <c r="D31" s="15"/>
      <c r="E31" s="15"/>
      <c r="F31" s="6" t="s">
        <v>393</v>
      </c>
      <c r="G31" s="6">
        <v>22301172004</v>
      </c>
      <c r="H31" s="6">
        <v>2</v>
      </c>
      <c r="I31" s="6" t="s">
        <v>322</v>
      </c>
      <c r="J31" s="6" t="s">
        <v>322</v>
      </c>
      <c r="K31" s="6" t="s">
        <v>322</v>
      </c>
      <c r="L31" s="6" t="s">
        <v>379</v>
      </c>
      <c r="M31" s="6" t="s">
        <v>363</v>
      </c>
    </row>
    <row r="32" s="8" customFormat="1" ht="20.1" customHeight="1" spans="1:13">
      <c r="A32" s="6">
        <v>29</v>
      </c>
      <c r="B32" s="15"/>
      <c r="C32" s="15"/>
      <c r="D32" s="15"/>
      <c r="E32" s="15"/>
      <c r="F32" s="6" t="s">
        <v>394</v>
      </c>
      <c r="G32" s="6">
        <v>22301172028</v>
      </c>
      <c r="H32" s="6">
        <v>3</v>
      </c>
      <c r="I32" s="6" t="s">
        <v>322</v>
      </c>
      <c r="J32" s="6" t="s">
        <v>322</v>
      </c>
      <c r="K32" s="6" t="s">
        <v>322</v>
      </c>
      <c r="L32" s="6" t="s">
        <v>379</v>
      </c>
      <c r="M32" s="6" t="s">
        <v>363</v>
      </c>
    </row>
    <row r="33" s="8" customFormat="1" ht="20.1" customHeight="1" spans="1:13">
      <c r="A33" s="4">
        <v>30</v>
      </c>
      <c r="B33" s="16"/>
      <c r="C33" s="16"/>
      <c r="D33" s="16"/>
      <c r="E33" s="16"/>
      <c r="F33" s="6" t="s">
        <v>395</v>
      </c>
      <c r="G33" s="6">
        <v>22301172025</v>
      </c>
      <c r="H33" s="6">
        <v>4</v>
      </c>
      <c r="I33" s="6" t="s">
        <v>322</v>
      </c>
      <c r="J33" s="6" t="s">
        <v>322</v>
      </c>
      <c r="K33" s="6" t="s">
        <v>322</v>
      </c>
      <c r="L33" s="6" t="s">
        <v>379</v>
      </c>
      <c r="M33" s="6" t="s">
        <v>363</v>
      </c>
    </row>
    <row r="34" s="7" customFormat="1" ht="20.1" customHeight="1" spans="1:13">
      <c r="A34" s="6">
        <v>31</v>
      </c>
      <c r="B34" s="14" t="s">
        <v>399</v>
      </c>
      <c r="C34" s="14">
        <v>34</v>
      </c>
      <c r="D34" s="14">
        <v>3</v>
      </c>
      <c r="E34" s="14" t="str">
        <f>IF(D34&lt;=ROUND(C34*0.1,0),"正确","不正确")</f>
        <v>正确</v>
      </c>
      <c r="F34" s="6" t="s">
        <v>400</v>
      </c>
      <c r="G34" s="6">
        <v>22301201034</v>
      </c>
      <c r="H34" s="6">
        <v>1</v>
      </c>
      <c r="I34" s="6" t="s">
        <v>322</v>
      </c>
      <c r="J34" s="6" t="s">
        <v>322</v>
      </c>
      <c r="K34" s="6" t="s">
        <v>322</v>
      </c>
      <c r="L34" s="6" t="str">
        <f t="shared" ref="L34:L36" si="3">IF(AND(I34="否",J34="否",K34="否"),"正确","错误")</f>
        <v>正确</v>
      </c>
      <c r="M34" s="6" t="s">
        <v>363</v>
      </c>
    </row>
    <row r="35" s="7" customFormat="1" ht="20.1" customHeight="1" spans="1:13">
      <c r="A35" s="4">
        <v>32</v>
      </c>
      <c r="B35" s="15"/>
      <c r="C35" s="15"/>
      <c r="D35" s="15"/>
      <c r="E35" s="15"/>
      <c r="F35" s="6" t="s">
        <v>401</v>
      </c>
      <c r="G35" s="6">
        <v>22301201016</v>
      </c>
      <c r="H35" s="6">
        <v>2</v>
      </c>
      <c r="I35" s="6" t="s">
        <v>322</v>
      </c>
      <c r="J35" s="6" t="s">
        <v>322</v>
      </c>
      <c r="K35" s="6" t="s">
        <v>322</v>
      </c>
      <c r="L35" s="6" t="str">
        <f t="shared" si="3"/>
        <v>正确</v>
      </c>
      <c r="M35" s="6" t="s">
        <v>363</v>
      </c>
    </row>
    <row r="36" s="7" customFormat="1" ht="20.1" customHeight="1" spans="1:13">
      <c r="A36" s="6">
        <v>33</v>
      </c>
      <c r="B36" s="15"/>
      <c r="C36" s="15"/>
      <c r="D36" s="15"/>
      <c r="E36" s="15"/>
      <c r="F36" s="6" t="s">
        <v>402</v>
      </c>
      <c r="G36" s="6">
        <v>22301201025</v>
      </c>
      <c r="H36" s="6">
        <v>4</v>
      </c>
      <c r="I36" s="6" t="s">
        <v>322</v>
      </c>
      <c r="J36" s="6" t="s">
        <v>322</v>
      </c>
      <c r="K36" s="6" t="s">
        <v>322</v>
      </c>
      <c r="L36" s="6" t="str">
        <f t="shared" si="3"/>
        <v>正确</v>
      </c>
      <c r="M36" s="6" t="s">
        <v>363</v>
      </c>
    </row>
    <row r="37" s="8" customFormat="1" ht="20.1" customHeight="1" spans="1:13">
      <c r="A37" s="4">
        <v>34</v>
      </c>
      <c r="B37" s="14" t="s">
        <v>407</v>
      </c>
      <c r="C37" s="14">
        <v>38</v>
      </c>
      <c r="D37" s="14">
        <v>4</v>
      </c>
      <c r="E37" s="14" t="s">
        <v>379</v>
      </c>
      <c r="F37" s="6" t="s">
        <v>408</v>
      </c>
      <c r="G37" s="6">
        <v>22301202023</v>
      </c>
      <c r="H37" s="6">
        <v>1</v>
      </c>
      <c r="I37" s="6" t="s">
        <v>322</v>
      </c>
      <c r="J37" s="6" t="s">
        <v>322</v>
      </c>
      <c r="K37" s="6" t="s">
        <v>322</v>
      </c>
      <c r="L37" s="6" t="s">
        <v>379</v>
      </c>
      <c r="M37" s="6" t="s">
        <v>363</v>
      </c>
    </row>
    <row r="38" s="8" customFormat="1" ht="20.1" customHeight="1" spans="1:13">
      <c r="A38" s="6">
        <v>35</v>
      </c>
      <c r="B38" s="15"/>
      <c r="C38" s="15"/>
      <c r="D38" s="15"/>
      <c r="E38" s="15"/>
      <c r="F38" s="6" t="s">
        <v>410</v>
      </c>
      <c r="G38" s="6">
        <v>22301202033</v>
      </c>
      <c r="H38" s="6">
        <v>3</v>
      </c>
      <c r="I38" s="6" t="s">
        <v>322</v>
      </c>
      <c r="J38" s="6" t="s">
        <v>322</v>
      </c>
      <c r="K38" s="6" t="s">
        <v>322</v>
      </c>
      <c r="L38" s="6" t="s">
        <v>379</v>
      </c>
      <c r="M38" s="6" t="s">
        <v>363</v>
      </c>
    </row>
    <row r="39" s="8" customFormat="1" ht="20.1" customHeight="1" spans="1:13">
      <c r="A39" s="4">
        <v>36</v>
      </c>
      <c r="B39" s="15"/>
      <c r="C39" s="15"/>
      <c r="D39" s="15"/>
      <c r="E39" s="15"/>
      <c r="F39" s="6" t="s">
        <v>411</v>
      </c>
      <c r="G39" s="6" t="s">
        <v>96</v>
      </c>
      <c r="H39" s="6">
        <v>4</v>
      </c>
      <c r="I39" s="6" t="s">
        <v>322</v>
      </c>
      <c r="J39" s="6" t="s">
        <v>322</v>
      </c>
      <c r="K39" s="6" t="s">
        <v>322</v>
      </c>
      <c r="L39" s="6" t="s">
        <v>379</v>
      </c>
      <c r="M39" s="6" t="s">
        <v>363</v>
      </c>
    </row>
    <row r="40" s="8" customFormat="1" ht="20.1" customHeight="1" spans="1:13">
      <c r="A40" s="6">
        <v>37</v>
      </c>
      <c r="B40" s="16"/>
      <c r="C40" s="16"/>
      <c r="D40" s="16"/>
      <c r="E40" s="16"/>
      <c r="F40" s="6" t="s">
        <v>412</v>
      </c>
      <c r="G40" s="6" t="s">
        <v>98</v>
      </c>
      <c r="H40" s="6">
        <v>5</v>
      </c>
      <c r="I40" s="6" t="s">
        <v>322</v>
      </c>
      <c r="J40" s="6" t="s">
        <v>322</v>
      </c>
      <c r="K40" s="6" t="s">
        <v>322</v>
      </c>
      <c r="L40" s="6" t="s">
        <v>379</v>
      </c>
      <c r="M40" s="6" t="s">
        <v>363</v>
      </c>
    </row>
    <row r="41" s="8" customFormat="1" ht="20.15" customHeight="1" spans="1:13">
      <c r="A41" s="4">
        <v>38</v>
      </c>
      <c r="B41" s="6" t="s">
        <v>417</v>
      </c>
      <c r="C41" s="6">
        <v>14</v>
      </c>
      <c r="D41" s="6">
        <v>1</v>
      </c>
      <c r="E41" s="6" t="s">
        <v>379</v>
      </c>
      <c r="F41" s="6" t="s">
        <v>419</v>
      </c>
      <c r="G41" s="6">
        <v>23311011028</v>
      </c>
      <c r="H41" s="6">
        <v>1</v>
      </c>
      <c r="I41" s="6" t="s">
        <v>322</v>
      </c>
      <c r="J41" s="6" t="s">
        <v>322</v>
      </c>
      <c r="K41" s="6" t="s">
        <v>322</v>
      </c>
      <c r="L41" s="6" t="s">
        <v>379</v>
      </c>
      <c r="M41" s="6" t="s">
        <v>363</v>
      </c>
    </row>
    <row r="42" s="7" customFormat="1" ht="20.1" customHeight="1" spans="1:13">
      <c r="A42" s="6">
        <v>39</v>
      </c>
      <c r="B42" s="14" t="s">
        <v>421</v>
      </c>
      <c r="C42" s="14">
        <v>27</v>
      </c>
      <c r="D42" s="14">
        <v>3</v>
      </c>
      <c r="E42" s="14" t="str">
        <f>IF(D42&lt;=ROUND(C42*0.1,0),"正确","不正确")</f>
        <v>正确</v>
      </c>
      <c r="F42" s="20" t="s">
        <v>424</v>
      </c>
      <c r="G42" s="120" t="s">
        <v>219</v>
      </c>
      <c r="H42" s="6">
        <v>3</v>
      </c>
      <c r="I42" s="6" t="s">
        <v>322</v>
      </c>
      <c r="J42" s="6" t="s">
        <v>322</v>
      </c>
      <c r="K42" s="6" t="s">
        <v>322</v>
      </c>
      <c r="L42" s="6" t="str">
        <f>IF(AND(H42&lt;=ROUND(C42*0.2,0),I42="否",J42="否",K42="否"),"正确","错误")</f>
        <v>正确</v>
      </c>
      <c r="M42" s="6" t="s">
        <v>363</v>
      </c>
    </row>
    <row r="43" s="7" customFormat="1" ht="20.1" customHeight="1" spans="1:13">
      <c r="A43" s="4">
        <v>40</v>
      </c>
      <c r="B43" s="15"/>
      <c r="C43" s="15"/>
      <c r="D43" s="15"/>
      <c r="E43" s="15"/>
      <c r="F43" s="20" t="s">
        <v>425</v>
      </c>
      <c r="G43" s="120" t="s">
        <v>221</v>
      </c>
      <c r="H43" s="6">
        <v>4</v>
      </c>
      <c r="I43" s="6" t="s">
        <v>322</v>
      </c>
      <c r="J43" s="6" t="s">
        <v>322</v>
      </c>
      <c r="K43" s="6" t="s">
        <v>322</v>
      </c>
      <c r="L43" s="6" t="str">
        <f>IF(AND(H43&lt;=ROUND(27*0.2,0),I43="否",J43="否",K43="否"),"正确","错误")</f>
        <v>正确</v>
      </c>
      <c r="M43" s="6" t="s">
        <v>363</v>
      </c>
    </row>
    <row r="44" s="7" customFormat="1" ht="20.1" customHeight="1" spans="1:13">
      <c r="A44" s="6">
        <v>41</v>
      </c>
      <c r="B44" s="15"/>
      <c r="C44" s="15"/>
      <c r="D44" s="15"/>
      <c r="E44" s="15"/>
      <c r="F44" s="20" t="s">
        <v>426</v>
      </c>
      <c r="G44" s="120" t="s">
        <v>223</v>
      </c>
      <c r="H44" s="6">
        <v>5</v>
      </c>
      <c r="I44" s="6" t="s">
        <v>322</v>
      </c>
      <c r="J44" s="6" t="s">
        <v>322</v>
      </c>
      <c r="K44" s="6" t="s">
        <v>322</v>
      </c>
      <c r="L44" s="6" t="str">
        <f>IF(AND(H44&lt;=ROUND(27*0.2,0),I44="否",J44="否",K44="否"),"正确","错误")</f>
        <v>正确</v>
      </c>
      <c r="M44" s="6" t="s">
        <v>363</v>
      </c>
    </row>
    <row r="45" s="8" customFormat="1" ht="20.1" customHeight="1" spans="1:13">
      <c r="A45" s="4">
        <v>42</v>
      </c>
      <c r="B45" s="14" t="s">
        <v>428</v>
      </c>
      <c r="C45" s="14">
        <v>31</v>
      </c>
      <c r="D45" s="14">
        <v>3</v>
      </c>
      <c r="E45" s="14" t="s">
        <v>379</v>
      </c>
      <c r="F45" s="6" t="s">
        <v>434</v>
      </c>
      <c r="G45" s="6">
        <v>22307152029</v>
      </c>
      <c r="H45" s="6">
        <v>4</v>
      </c>
      <c r="I45" s="6" t="s">
        <v>322</v>
      </c>
      <c r="J45" s="6" t="s">
        <v>322</v>
      </c>
      <c r="K45" s="6" t="s">
        <v>322</v>
      </c>
      <c r="L45" s="6" t="s">
        <v>379</v>
      </c>
      <c r="M45" s="6" t="s">
        <v>430</v>
      </c>
    </row>
    <row r="46" s="8" customFormat="1" ht="20.1" customHeight="1" spans="1:13">
      <c r="A46" s="6">
        <v>43</v>
      </c>
      <c r="B46" s="15"/>
      <c r="C46" s="15"/>
      <c r="D46" s="15"/>
      <c r="E46" s="15"/>
      <c r="F46" s="6" t="s">
        <v>435</v>
      </c>
      <c r="G46" s="6">
        <v>22307111020</v>
      </c>
      <c r="H46" s="6">
        <v>5</v>
      </c>
      <c r="I46" s="6" t="s">
        <v>322</v>
      </c>
      <c r="J46" s="6" t="s">
        <v>322</v>
      </c>
      <c r="K46" s="6" t="s">
        <v>322</v>
      </c>
      <c r="L46" s="6" t="s">
        <v>379</v>
      </c>
      <c r="M46" s="6" t="s">
        <v>430</v>
      </c>
    </row>
    <row r="47" s="8" customFormat="1" ht="20.1" customHeight="1" spans="1:13">
      <c r="A47" s="4">
        <v>44</v>
      </c>
      <c r="B47" s="16"/>
      <c r="C47" s="16"/>
      <c r="D47" s="16"/>
      <c r="E47" s="16"/>
      <c r="F47" s="6" t="s">
        <v>433</v>
      </c>
      <c r="G47" s="6">
        <v>22303082025</v>
      </c>
      <c r="H47" s="6">
        <v>3</v>
      </c>
      <c r="I47" s="6" t="s">
        <v>322</v>
      </c>
      <c r="J47" s="6" t="s">
        <v>322</v>
      </c>
      <c r="K47" s="6" t="s">
        <v>322</v>
      </c>
      <c r="L47" s="6" t="s">
        <v>379</v>
      </c>
      <c r="M47" s="6" t="s">
        <v>430</v>
      </c>
    </row>
    <row r="48" s="8" customFormat="1" ht="20.1" customHeight="1" spans="1:13">
      <c r="A48" s="6">
        <v>45</v>
      </c>
      <c r="B48" s="14" t="s">
        <v>437</v>
      </c>
      <c r="C48" s="18">
        <v>36</v>
      </c>
      <c r="D48" s="14">
        <v>4</v>
      </c>
      <c r="E48" s="14" t="s">
        <v>379</v>
      </c>
      <c r="F48" s="20" t="s">
        <v>444</v>
      </c>
      <c r="G48" s="20">
        <v>23301201032</v>
      </c>
      <c r="H48" s="20">
        <v>5</v>
      </c>
      <c r="I48" s="6" t="s">
        <v>322</v>
      </c>
      <c r="J48" s="6" t="s">
        <v>322</v>
      </c>
      <c r="K48" s="6" t="s">
        <v>322</v>
      </c>
      <c r="L48" s="6" t="s">
        <v>379</v>
      </c>
      <c r="M48" s="6" t="s">
        <v>430</v>
      </c>
    </row>
    <row r="49" s="8" customFormat="1" ht="20.1" customHeight="1" spans="1:13">
      <c r="A49" s="4">
        <v>46</v>
      </c>
      <c r="B49" s="15"/>
      <c r="C49" s="21"/>
      <c r="D49" s="15"/>
      <c r="E49" s="15"/>
      <c r="F49" s="20" t="s">
        <v>442</v>
      </c>
      <c r="G49" s="20" t="s">
        <v>121</v>
      </c>
      <c r="H49" s="20">
        <v>3</v>
      </c>
      <c r="I49" s="6" t="s">
        <v>322</v>
      </c>
      <c r="J49" s="6" t="s">
        <v>322</v>
      </c>
      <c r="K49" s="6" t="s">
        <v>322</v>
      </c>
      <c r="L49" s="6" t="s">
        <v>379</v>
      </c>
      <c r="M49" s="6" t="s">
        <v>430</v>
      </c>
    </row>
    <row r="50" s="8" customFormat="1" ht="20.1" customHeight="1" spans="1:13">
      <c r="A50" s="6">
        <v>47</v>
      </c>
      <c r="B50" s="15"/>
      <c r="C50" s="21"/>
      <c r="D50" s="15"/>
      <c r="E50" s="15"/>
      <c r="F50" s="20" t="s">
        <v>443</v>
      </c>
      <c r="G50" s="20" t="s">
        <v>123</v>
      </c>
      <c r="H50" s="20">
        <v>4</v>
      </c>
      <c r="I50" s="6" t="s">
        <v>322</v>
      </c>
      <c r="J50" s="6" t="s">
        <v>322</v>
      </c>
      <c r="K50" s="6" t="s">
        <v>322</v>
      </c>
      <c r="L50" s="6" t="s">
        <v>379</v>
      </c>
      <c r="M50" s="6" t="s">
        <v>430</v>
      </c>
    </row>
    <row r="51" s="8" customFormat="1" ht="20.1" customHeight="1" spans="1:13">
      <c r="A51" s="4">
        <v>48</v>
      </c>
      <c r="B51" s="16"/>
      <c r="C51" s="22"/>
      <c r="D51" s="16"/>
      <c r="E51" s="16"/>
      <c r="F51" s="20" t="s">
        <v>438</v>
      </c>
      <c r="G51" s="20" t="s">
        <v>117</v>
      </c>
      <c r="H51" s="20">
        <v>2</v>
      </c>
      <c r="I51" s="6" t="s">
        <v>322</v>
      </c>
      <c r="J51" s="6" t="s">
        <v>322</v>
      </c>
      <c r="K51" s="6" t="s">
        <v>322</v>
      </c>
      <c r="L51" s="6" t="s">
        <v>379</v>
      </c>
      <c r="M51" s="6" t="s">
        <v>430</v>
      </c>
    </row>
    <row r="52" s="7" customFormat="1" ht="20.1" customHeight="1" spans="1:13">
      <c r="A52" s="6">
        <v>49</v>
      </c>
      <c r="B52" s="6" t="s">
        <v>447</v>
      </c>
      <c r="C52" s="6">
        <v>25</v>
      </c>
      <c r="D52" s="6">
        <v>3</v>
      </c>
      <c r="E52" s="6" t="str">
        <f>IF(D52&lt;=ROUND(C52*0.1,0),"正确","不正确")</f>
        <v>正确</v>
      </c>
      <c r="F52" s="23" t="s">
        <v>448</v>
      </c>
      <c r="G52" s="24">
        <v>24301202001</v>
      </c>
      <c r="H52" s="6">
        <v>1</v>
      </c>
      <c r="I52" s="6" t="s">
        <v>322</v>
      </c>
      <c r="J52" s="6" t="s">
        <v>322</v>
      </c>
      <c r="K52" s="6" t="s">
        <v>322</v>
      </c>
      <c r="L52" s="6" t="str">
        <f>IF(AND(H52&lt;=ROUND(C52*0.2,0),I52="否",J52="否",K52="否"),"正确","错误")</f>
        <v>正确</v>
      </c>
      <c r="M52" s="6" t="s">
        <v>430</v>
      </c>
    </row>
    <row r="53" s="7" customFormat="1" ht="20.1" customHeight="1" spans="1:13">
      <c r="A53" s="4">
        <v>50</v>
      </c>
      <c r="B53" s="6"/>
      <c r="C53" s="6"/>
      <c r="D53" s="6"/>
      <c r="E53" s="6"/>
      <c r="F53" s="23" t="s">
        <v>451</v>
      </c>
      <c r="G53" s="24">
        <v>24309012027</v>
      </c>
      <c r="H53" s="6">
        <v>2</v>
      </c>
      <c r="I53" s="6" t="s">
        <v>322</v>
      </c>
      <c r="J53" s="6" t="s">
        <v>322</v>
      </c>
      <c r="K53" s="6" t="s">
        <v>322</v>
      </c>
      <c r="L53" s="6" t="str">
        <f>IF(AND(H53&lt;=ROUND(C53*0.2,0),I53="否",J53="否",K53="否"),"正确","正确")</f>
        <v>正确</v>
      </c>
      <c r="M53" s="6" t="s">
        <v>430</v>
      </c>
    </row>
    <row r="54" s="7" customFormat="1" ht="20.1" customHeight="1" spans="1:13">
      <c r="A54" s="6">
        <v>51</v>
      </c>
      <c r="B54" s="6"/>
      <c r="C54" s="6"/>
      <c r="D54" s="6"/>
      <c r="E54" s="6"/>
      <c r="F54" s="23" t="s">
        <v>452</v>
      </c>
      <c r="G54" s="24">
        <v>24307031021</v>
      </c>
      <c r="H54" s="6">
        <v>3</v>
      </c>
      <c r="I54" s="6" t="s">
        <v>322</v>
      </c>
      <c r="J54" s="6" t="s">
        <v>322</v>
      </c>
      <c r="K54" s="6" t="s">
        <v>322</v>
      </c>
      <c r="L54" s="6" t="str">
        <f>IF(AND(H54&lt;=ROUND(C54*0.2,0),I54="否",J54="否",K54="否"),"正确","正确")</f>
        <v>正确</v>
      </c>
      <c r="M54" s="6" t="s">
        <v>430</v>
      </c>
    </row>
    <row r="55" s="8" customFormat="1" ht="20.1" customHeight="1" spans="1:13">
      <c r="A55" s="4">
        <v>52</v>
      </c>
      <c r="B55" s="6" t="s">
        <v>455</v>
      </c>
      <c r="C55" s="14">
        <v>33</v>
      </c>
      <c r="D55" s="6">
        <v>3</v>
      </c>
      <c r="E55" s="25" t="s">
        <v>379</v>
      </c>
      <c r="F55" s="26" t="s">
        <v>460</v>
      </c>
      <c r="G55" s="27">
        <v>22301111007</v>
      </c>
      <c r="H55" s="6">
        <v>4</v>
      </c>
      <c r="I55" s="6" t="s">
        <v>322</v>
      </c>
      <c r="J55" s="6" t="s">
        <v>322</v>
      </c>
      <c r="K55" s="6" t="s">
        <v>322</v>
      </c>
      <c r="L55" s="6" t="s">
        <v>379</v>
      </c>
      <c r="M55" s="6" t="s">
        <v>457</v>
      </c>
    </row>
    <row r="56" s="8" customFormat="1" ht="20.1" customHeight="1" spans="1:13">
      <c r="A56" s="6">
        <v>53</v>
      </c>
      <c r="B56" s="6"/>
      <c r="C56" s="15"/>
      <c r="D56" s="6"/>
      <c r="E56" s="25"/>
      <c r="F56" s="26" t="s">
        <v>459</v>
      </c>
      <c r="G56" s="27">
        <v>22301111004</v>
      </c>
      <c r="H56" s="6">
        <v>2</v>
      </c>
      <c r="I56" s="6" t="s">
        <v>322</v>
      </c>
      <c r="J56" s="6" t="s">
        <v>322</v>
      </c>
      <c r="K56" s="6" t="s">
        <v>322</v>
      </c>
      <c r="L56" s="6" t="s">
        <v>379</v>
      </c>
      <c r="M56" s="6" t="s">
        <v>457</v>
      </c>
    </row>
    <row r="57" s="8" customFormat="1" ht="20.1" customHeight="1" spans="1:13">
      <c r="A57" s="4">
        <v>54</v>
      </c>
      <c r="B57" s="6"/>
      <c r="C57" s="16"/>
      <c r="D57" s="6"/>
      <c r="E57" s="25"/>
      <c r="F57" s="26" t="s">
        <v>462</v>
      </c>
      <c r="G57" s="27">
        <v>22301111018</v>
      </c>
      <c r="H57" s="6">
        <v>6</v>
      </c>
      <c r="I57" s="6" t="s">
        <v>322</v>
      </c>
      <c r="J57" s="6" t="s">
        <v>322</v>
      </c>
      <c r="K57" s="6" t="s">
        <v>322</v>
      </c>
      <c r="L57" s="6" t="s">
        <v>379</v>
      </c>
      <c r="M57" s="6" t="s">
        <v>457</v>
      </c>
    </row>
    <row r="58" s="8" customFormat="1" ht="20.1" customHeight="1" spans="1:13">
      <c r="A58" s="6">
        <v>55</v>
      </c>
      <c r="B58" s="14" t="s">
        <v>463</v>
      </c>
      <c r="C58" s="14">
        <v>38</v>
      </c>
      <c r="D58" s="14">
        <v>4</v>
      </c>
      <c r="E58" s="14" t="s">
        <v>379</v>
      </c>
      <c r="F58" s="6" t="s">
        <v>464</v>
      </c>
      <c r="G58" s="6">
        <v>22301112031</v>
      </c>
      <c r="H58" s="6">
        <v>1</v>
      </c>
      <c r="I58" s="6" t="s">
        <v>322</v>
      </c>
      <c r="J58" s="6" t="s">
        <v>322</v>
      </c>
      <c r="K58" s="6" t="s">
        <v>322</v>
      </c>
      <c r="L58" s="6" t="s">
        <v>379</v>
      </c>
      <c r="M58" s="6" t="s">
        <v>457</v>
      </c>
    </row>
    <row r="59" s="8" customFormat="1" ht="20.1" customHeight="1" spans="1:13">
      <c r="A59" s="4">
        <v>56</v>
      </c>
      <c r="B59" s="15"/>
      <c r="C59" s="15"/>
      <c r="D59" s="15"/>
      <c r="E59" s="15"/>
      <c r="F59" s="6" t="s">
        <v>467</v>
      </c>
      <c r="G59" s="6">
        <v>22301112014</v>
      </c>
      <c r="H59" s="6">
        <v>2</v>
      </c>
      <c r="I59" s="6" t="s">
        <v>322</v>
      </c>
      <c r="J59" s="6" t="s">
        <v>322</v>
      </c>
      <c r="K59" s="6" t="s">
        <v>322</v>
      </c>
      <c r="L59" s="6" t="s">
        <v>379</v>
      </c>
      <c r="M59" s="6" t="s">
        <v>457</v>
      </c>
    </row>
    <row r="60" s="8" customFormat="1" ht="20.1" customHeight="1" spans="1:13">
      <c r="A60" s="6">
        <v>57</v>
      </c>
      <c r="B60" s="15"/>
      <c r="C60" s="15"/>
      <c r="D60" s="15"/>
      <c r="E60" s="15"/>
      <c r="F60" s="6" t="s">
        <v>465</v>
      </c>
      <c r="G60" s="6">
        <v>22301112001</v>
      </c>
      <c r="H60" s="6">
        <v>3</v>
      </c>
      <c r="I60" s="6" t="s">
        <v>322</v>
      </c>
      <c r="J60" s="6" t="s">
        <v>322</v>
      </c>
      <c r="K60" s="6" t="s">
        <v>322</v>
      </c>
      <c r="L60" s="6" t="s">
        <v>379</v>
      </c>
      <c r="M60" s="6" t="s">
        <v>457</v>
      </c>
    </row>
    <row r="61" s="8" customFormat="1" ht="20.1" customHeight="1" spans="1:13">
      <c r="A61" s="4">
        <v>58</v>
      </c>
      <c r="B61" s="16"/>
      <c r="C61" s="16"/>
      <c r="D61" s="16"/>
      <c r="E61" s="16"/>
      <c r="F61" s="6" t="s">
        <v>578</v>
      </c>
      <c r="G61" s="6">
        <v>22301112027</v>
      </c>
      <c r="H61" s="6">
        <v>4</v>
      </c>
      <c r="I61" s="6" t="s">
        <v>322</v>
      </c>
      <c r="J61" s="6" t="s">
        <v>322</v>
      </c>
      <c r="K61" s="6" t="s">
        <v>322</v>
      </c>
      <c r="L61" s="6" t="s">
        <v>379</v>
      </c>
      <c r="M61" s="6" t="s">
        <v>457</v>
      </c>
    </row>
    <row r="62" s="8" customFormat="1" ht="20.1" customHeight="1" spans="1:13">
      <c r="A62" s="6">
        <v>59</v>
      </c>
      <c r="B62" s="6" t="s">
        <v>474</v>
      </c>
      <c r="C62" s="6">
        <v>33</v>
      </c>
      <c r="D62" s="6">
        <v>3</v>
      </c>
      <c r="E62" s="6" t="s">
        <v>379</v>
      </c>
      <c r="F62" s="6" t="s">
        <v>476</v>
      </c>
      <c r="G62" s="6">
        <v>22301113020</v>
      </c>
      <c r="H62" s="6">
        <v>2</v>
      </c>
      <c r="I62" s="6" t="s">
        <v>322</v>
      </c>
      <c r="J62" s="6" t="s">
        <v>322</v>
      </c>
      <c r="K62" s="6" t="s">
        <v>322</v>
      </c>
      <c r="L62" s="6" t="s">
        <v>379</v>
      </c>
      <c r="M62" s="6" t="s">
        <v>457</v>
      </c>
    </row>
    <row r="63" s="8" customFormat="1" ht="20.1" customHeight="1" spans="1:13">
      <c r="A63" s="4">
        <v>60</v>
      </c>
      <c r="B63" s="6"/>
      <c r="C63" s="6"/>
      <c r="D63" s="6"/>
      <c r="E63" s="6"/>
      <c r="F63" s="6" t="s">
        <v>477</v>
      </c>
      <c r="G63" s="6">
        <v>22301113004</v>
      </c>
      <c r="H63" s="6">
        <v>3</v>
      </c>
      <c r="I63" s="6" t="s">
        <v>322</v>
      </c>
      <c r="J63" s="6" t="s">
        <v>322</v>
      </c>
      <c r="K63" s="6" t="s">
        <v>322</v>
      </c>
      <c r="L63" s="6" t="s">
        <v>379</v>
      </c>
      <c r="M63" s="6" t="s">
        <v>457</v>
      </c>
    </row>
    <row r="64" s="8" customFormat="1" ht="20.1" customHeight="1" spans="1:13">
      <c r="A64" s="6">
        <v>61</v>
      </c>
      <c r="B64" s="6"/>
      <c r="C64" s="6"/>
      <c r="D64" s="6"/>
      <c r="E64" s="6"/>
      <c r="F64" s="6" t="s">
        <v>478</v>
      </c>
      <c r="G64" s="6">
        <v>22301113027</v>
      </c>
      <c r="H64" s="6">
        <v>4</v>
      </c>
      <c r="I64" s="6" t="s">
        <v>322</v>
      </c>
      <c r="J64" s="6" t="s">
        <v>322</v>
      </c>
      <c r="K64" s="6" t="s">
        <v>322</v>
      </c>
      <c r="L64" s="6" t="s">
        <v>379</v>
      </c>
      <c r="M64" s="6" t="s">
        <v>457</v>
      </c>
    </row>
    <row r="65" s="8" customFormat="1" ht="20.1" customHeight="1" spans="1:13">
      <c r="A65" s="4">
        <v>62</v>
      </c>
      <c r="B65" s="6" t="s">
        <v>481</v>
      </c>
      <c r="C65" s="6">
        <v>31</v>
      </c>
      <c r="D65" s="6">
        <v>3</v>
      </c>
      <c r="E65" s="14" t="s">
        <v>379</v>
      </c>
      <c r="F65" s="6" t="s">
        <v>482</v>
      </c>
      <c r="G65" s="6">
        <v>23301211026</v>
      </c>
      <c r="H65" s="6">
        <v>1</v>
      </c>
      <c r="I65" s="6" t="s">
        <v>322</v>
      </c>
      <c r="J65" s="6" t="s">
        <v>322</v>
      </c>
      <c r="K65" s="6" t="s">
        <v>322</v>
      </c>
      <c r="L65" s="6" t="s">
        <v>379</v>
      </c>
      <c r="M65" s="6" t="s">
        <v>457</v>
      </c>
    </row>
    <row r="66" s="8" customFormat="1" ht="20.1" customHeight="1" spans="1:13">
      <c r="A66" s="6">
        <v>63</v>
      </c>
      <c r="B66" s="6"/>
      <c r="C66" s="6"/>
      <c r="D66" s="6"/>
      <c r="E66" s="15"/>
      <c r="F66" s="6" t="s">
        <v>484</v>
      </c>
      <c r="G66" s="6">
        <v>23301211010</v>
      </c>
      <c r="H66" s="6">
        <v>3</v>
      </c>
      <c r="I66" s="6" t="s">
        <v>322</v>
      </c>
      <c r="J66" s="6" t="s">
        <v>322</v>
      </c>
      <c r="K66" s="6" t="s">
        <v>322</v>
      </c>
      <c r="L66" s="6" t="s">
        <v>379</v>
      </c>
      <c r="M66" s="6" t="s">
        <v>457</v>
      </c>
    </row>
    <row r="67" s="8" customFormat="1" ht="20.1" customHeight="1" spans="1:13">
      <c r="A67" s="4">
        <v>64</v>
      </c>
      <c r="B67" s="6"/>
      <c r="C67" s="6"/>
      <c r="D67" s="6"/>
      <c r="E67" s="15"/>
      <c r="F67" s="32" t="s">
        <v>486</v>
      </c>
      <c r="G67" s="6">
        <v>23301211019</v>
      </c>
      <c r="H67" s="6">
        <v>5</v>
      </c>
      <c r="I67" s="6" t="s">
        <v>322</v>
      </c>
      <c r="J67" s="6" t="s">
        <v>322</v>
      </c>
      <c r="K67" s="6" t="s">
        <v>322</v>
      </c>
      <c r="L67" s="6" t="s">
        <v>379</v>
      </c>
      <c r="M67" s="6" t="s">
        <v>457</v>
      </c>
    </row>
    <row r="68" s="8" customFormat="1" ht="20.1" customHeight="1" spans="1:13">
      <c r="A68" s="6">
        <v>65</v>
      </c>
      <c r="B68" s="14" t="s">
        <v>488</v>
      </c>
      <c r="C68" s="14">
        <v>31</v>
      </c>
      <c r="D68" s="14">
        <v>3</v>
      </c>
      <c r="E68" s="14" t="s">
        <v>379</v>
      </c>
      <c r="F68" s="6" t="s">
        <v>490</v>
      </c>
      <c r="G68" s="6">
        <v>23301171011</v>
      </c>
      <c r="H68" s="6">
        <v>2</v>
      </c>
      <c r="I68" s="6" t="s">
        <v>322</v>
      </c>
      <c r="J68" s="6" t="s">
        <v>322</v>
      </c>
      <c r="K68" s="6" t="s">
        <v>322</v>
      </c>
      <c r="L68" s="6" t="s">
        <v>379</v>
      </c>
      <c r="M68" s="6" t="s">
        <v>457</v>
      </c>
    </row>
    <row r="69" s="8" customFormat="1" ht="20.1" customHeight="1" spans="1:13">
      <c r="A69" s="4">
        <v>66</v>
      </c>
      <c r="B69" s="15"/>
      <c r="C69" s="15"/>
      <c r="D69" s="15"/>
      <c r="E69" s="15"/>
      <c r="F69" s="6" t="s">
        <v>489</v>
      </c>
      <c r="G69" s="6">
        <v>23301171005</v>
      </c>
      <c r="H69" s="6">
        <v>1</v>
      </c>
      <c r="I69" s="6" t="s">
        <v>322</v>
      </c>
      <c r="J69" s="6" t="s">
        <v>322</v>
      </c>
      <c r="K69" s="6" t="s">
        <v>322</v>
      </c>
      <c r="L69" s="6" t="s">
        <v>379</v>
      </c>
      <c r="M69" s="6" t="s">
        <v>457</v>
      </c>
    </row>
    <row r="70" s="8" customFormat="1" ht="20.1" customHeight="1" spans="1:13">
      <c r="A70" s="6">
        <v>67</v>
      </c>
      <c r="B70" s="15"/>
      <c r="C70" s="15"/>
      <c r="D70" s="15"/>
      <c r="E70" s="15"/>
      <c r="F70" s="6" t="s">
        <v>494</v>
      </c>
      <c r="G70" s="6">
        <v>23301171024</v>
      </c>
      <c r="H70" s="6">
        <v>6</v>
      </c>
      <c r="I70" s="6" t="s">
        <v>322</v>
      </c>
      <c r="J70" s="6" t="s">
        <v>322</v>
      </c>
      <c r="K70" s="6" t="s">
        <v>322</v>
      </c>
      <c r="L70" s="6" t="s">
        <v>379</v>
      </c>
      <c r="M70" s="6" t="s">
        <v>457</v>
      </c>
    </row>
    <row r="71" s="7" customFormat="1" ht="20.1" customHeight="1" spans="1:13">
      <c r="A71" s="4">
        <v>68</v>
      </c>
      <c r="B71" s="6" t="s">
        <v>496</v>
      </c>
      <c r="C71" s="6">
        <v>31</v>
      </c>
      <c r="D71" s="6">
        <v>3</v>
      </c>
      <c r="E71" s="6" t="str">
        <f>IF(D71&lt;=ROUND(C71*0.1,0),"正确","不正确")</f>
        <v>正确</v>
      </c>
      <c r="F71" s="6" t="s">
        <v>497</v>
      </c>
      <c r="G71" s="6" t="s">
        <v>498</v>
      </c>
      <c r="H71" s="6">
        <v>1</v>
      </c>
      <c r="I71" s="6" t="s">
        <v>322</v>
      </c>
      <c r="J71" s="6" t="s">
        <v>322</v>
      </c>
      <c r="K71" s="6" t="s">
        <v>322</v>
      </c>
      <c r="L71" s="6" t="str">
        <f>IF(AND(H71&lt;=ROUND(C71*0.2,0),I71="否",J71="否",K71="否"),"正确","错误")</f>
        <v>正确</v>
      </c>
      <c r="M71" s="6" t="s">
        <v>457</v>
      </c>
    </row>
    <row r="72" s="7" customFormat="1" ht="20.1" customHeight="1" spans="1:13">
      <c r="A72" s="6">
        <v>69</v>
      </c>
      <c r="B72" s="6"/>
      <c r="C72" s="6"/>
      <c r="D72" s="6"/>
      <c r="E72" s="6"/>
      <c r="F72" s="6" t="s">
        <v>499</v>
      </c>
      <c r="G72" s="6" t="s">
        <v>141</v>
      </c>
      <c r="H72" s="6">
        <v>2</v>
      </c>
      <c r="I72" s="6" t="s">
        <v>322</v>
      </c>
      <c r="J72" s="6" t="s">
        <v>322</v>
      </c>
      <c r="K72" s="6" t="s">
        <v>322</v>
      </c>
      <c r="L72" s="6" t="s">
        <v>379</v>
      </c>
      <c r="M72" s="6" t="s">
        <v>457</v>
      </c>
    </row>
    <row r="73" s="7" customFormat="1" ht="20.1" customHeight="1" spans="1:13">
      <c r="A73" s="4">
        <v>70</v>
      </c>
      <c r="B73" s="6"/>
      <c r="C73" s="6"/>
      <c r="D73" s="6"/>
      <c r="E73" s="6"/>
      <c r="F73" s="6" t="s">
        <v>500</v>
      </c>
      <c r="G73" s="6" t="s">
        <v>143</v>
      </c>
      <c r="H73" s="6">
        <v>3</v>
      </c>
      <c r="I73" s="6" t="s">
        <v>322</v>
      </c>
      <c r="J73" s="6" t="s">
        <v>322</v>
      </c>
      <c r="K73" s="6" t="s">
        <v>322</v>
      </c>
      <c r="L73" s="6" t="s">
        <v>379</v>
      </c>
      <c r="M73" s="6" t="s">
        <v>457</v>
      </c>
    </row>
    <row r="74" s="7" customFormat="1" ht="20.15" customHeight="1" spans="1:13">
      <c r="A74" s="6">
        <v>71</v>
      </c>
      <c r="B74" s="14" t="s">
        <v>505</v>
      </c>
      <c r="C74" s="14">
        <v>35</v>
      </c>
      <c r="D74" s="14">
        <v>4</v>
      </c>
      <c r="E74" s="14" t="str">
        <f>IF(D74&lt;=ROUND(C74*0.1,0),"正确","不正确")</f>
        <v>正确</v>
      </c>
      <c r="F74" s="33" t="s">
        <v>506</v>
      </c>
      <c r="G74" s="33">
        <v>23301112002</v>
      </c>
      <c r="H74" s="6">
        <v>1</v>
      </c>
      <c r="I74" s="6" t="s">
        <v>322</v>
      </c>
      <c r="J74" s="6" t="s">
        <v>322</v>
      </c>
      <c r="K74" s="6" t="s">
        <v>322</v>
      </c>
      <c r="L74" s="6" t="str">
        <f t="shared" ref="L74:L77" si="4">IF(AND(I74="否",J74="否",K74="否"),"正确","错误")</f>
        <v>正确</v>
      </c>
      <c r="M74" s="6" t="s">
        <v>457</v>
      </c>
    </row>
    <row r="75" s="7" customFormat="1" ht="20.15" customHeight="1" spans="1:13">
      <c r="A75" s="4">
        <v>72</v>
      </c>
      <c r="B75" s="15"/>
      <c r="C75" s="15"/>
      <c r="D75" s="15"/>
      <c r="E75" s="15"/>
      <c r="F75" s="33" t="s">
        <v>507</v>
      </c>
      <c r="G75" s="33">
        <v>23301112030</v>
      </c>
      <c r="H75" s="6">
        <v>3</v>
      </c>
      <c r="I75" s="6" t="s">
        <v>322</v>
      </c>
      <c r="J75" s="6" t="s">
        <v>322</v>
      </c>
      <c r="K75" s="6" t="s">
        <v>322</v>
      </c>
      <c r="L75" s="6" t="str">
        <f t="shared" si="4"/>
        <v>正确</v>
      </c>
      <c r="M75" s="6" t="s">
        <v>457</v>
      </c>
    </row>
    <row r="76" s="7" customFormat="1" ht="20.15" customHeight="1" spans="1:13">
      <c r="A76" s="6">
        <v>73</v>
      </c>
      <c r="B76" s="15"/>
      <c r="C76" s="15"/>
      <c r="D76" s="15"/>
      <c r="E76" s="15"/>
      <c r="F76" s="33" t="s">
        <v>509</v>
      </c>
      <c r="G76" s="33">
        <v>23306031022</v>
      </c>
      <c r="H76" s="6">
        <v>4</v>
      </c>
      <c r="I76" s="6" t="s">
        <v>322</v>
      </c>
      <c r="J76" s="6" t="s">
        <v>322</v>
      </c>
      <c r="K76" s="6" t="s">
        <v>322</v>
      </c>
      <c r="L76" s="6" t="str">
        <f t="shared" si="4"/>
        <v>正确</v>
      </c>
      <c r="M76" s="6" t="s">
        <v>457</v>
      </c>
    </row>
    <row r="77" s="7" customFormat="1" ht="20.15" customHeight="1" spans="1:13">
      <c r="A77" s="4">
        <v>74</v>
      </c>
      <c r="B77" s="16"/>
      <c r="C77" s="16"/>
      <c r="D77" s="16"/>
      <c r="E77" s="16"/>
      <c r="F77" s="33" t="s">
        <v>510</v>
      </c>
      <c r="G77" s="33">
        <v>23301112029</v>
      </c>
      <c r="H77" s="6">
        <v>5</v>
      </c>
      <c r="I77" s="6" t="s">
        <v>322</v>
      </c>
      <c r="J77" s="6" t="s">
        <v>322</v>
      </c>
      <c r="K77" s="6" t="s">
        <v>322</v>
      </c>
      <c r="L77" s="6" t="str">
        <f t="shared" si="4"/>
        <v>正确</v>
      </c>
      <c r="M77" s="6" t="s">
        <v>457</v>
      </c>
    </row>
    <row r="78" s="7" customFormat="1" ht="20.1" customHeight="1" spans="1:13">
      <c r="A78" s="6">
        <v>75</v>
      </c>
      <c r="B78" s="14" t="s">
        <v>515</v>
      </c>
      <c r="C78" s="14">
        <v>31</v>
      </c>
      <c r="D78" s="14">
        <v>3</v>
      </c>
      <c r="E78" s="14" t="str">
        <f>IF(D78&lt;=ROUND(C78*0.1,0),"正确","不正确")</f>
        <v>正确</v>
      </c>
      <c r="F78" s="6" t="s">
        <v>516</v>
      </c>
      <c r="G78" s="6" t="s">
        <v>165</v>
      </c>
      <c r="H78" s="6">
        <v>1</v>
      </c>
      <c r="I78" s="6" t="s">
        <v>322</v>
      </c>
      <c r="J78" s="6" t="s">
        <v>322</v>
      </c>
      <c r="K78" s="6" t="s">
        <v>322</v>
      </c>
      <c r="L78" s="6" t="str">
        <f>IF(AND(H78&lt;=ROUND(C78*0.2,0),I78="否",J78="否",K78="否"),"正确","错误")</f>
        <v>正确</v>
      </c>
      <c r="M78" s="6" t="s">
        <v>457</v>
      </c>
    </row>
    <row r="79" s="7" customFormat="1" ht="20.1" customHeight="1" spans="1:13">
      <c r="A79" s="4">
        <v>76</v>
      </c>
      <c r="B79" s="15"/>
      <c r="C79" s="15"/>
      <c r="D79" s="15"/>
      <c r="E79" s="15"/>
      <c r="F79" s="6" t="s">
        <v>518</v>
      </c>
      <c r="G79" s="6" t="s">
        <v>169</v>
      </c>
      <c r="H79" s="6">
        <v>3</v>
      </c>
      <c r="I79" s="6" t="s">
        <v>322</v>
      </c>
      <c r="J79" s="6" t="s">
        <v>322</v>
      </c>
      <c r="K79" s="6" t="s">
        <v>322</v>
      </c>
      <c r="L79" s="6" t="s">
        <v>379</v>
      </c>
      <c r="M79" s="6" t="s">
        <v>457</v>
      </c>
    </row>
    <row r="80" s="7" customFormat="1" ht="20.1" customHeight="1" spans="1:13">
      <c r="A80" s="6">
        <v>77</v>
      </c>
      <c r="B80" s="15"/>
      <c r="C80" s="15"/>
      <c r="D80" s="15"/>
      <c r="E80" s="15"/>
      <c r="F80" s="6" t="s">
        <v>521</v>
      </c>
      <c r="G80" s="6" t="s">
        <v>175</v>
      </c>
      <c r="H80" s="6">
        <v>6</v>
      </c>
      <c r="I80" s="6" t="s">
        <v>322</v>
      </c>
      <c r="J80" s="6" t="s">
        <v>322</v>
      </c>
      <c r="K80" s="6" t="s">
        <v>322</v>
      </c>
      <c r="L80" s="6" t="s">
        <v>379</v>
      </c>
      <c r="M80" s="6" t="s">
        <v>457</v>
      </c>
    </row>
    <row r="81" s="8" customFormat="1" ht="20.15" customHeight="1" spans="1:13">
      <c r="A81" s="4">
        <v>78</v>
      </c>
      <c r="B81" s="14" t="s">
        <v>523</v>
      </c>
      <c r="C81" s="14">
        <v>39</v>
      </c>
      <c r="D81" s="14">
        <v>4</v>
      </c>
      <c r="E81" s="14" t="s">
        <v>379</v>
      </c>
      <c r="F81" s="6" t="s">
        <v>531</v>
      </c>
      <c r="G81" s="6">
        <v>24301111031</v>
      </c>
      <c r="H81" s="6">
        <v>7</v>
      </c>
      <c r="I81" s="6" t="s">
        <v>322</v>
      </c>
      <c r="J81" s="6" t="s">
        <v>322</v>
      </c>
      <c r="K81" s="6" t="s">
        <v>322</v>
      </c>
      <c r="L81" s="6" t="s">
        <v>379</v>
      </c>
      <c r="M81" s="6" t="s">
        <v>525</v>
      </c>
    </row>
    <row r="82" s="8" customFormat="1" ht="20.15" customHeight="1" spans="1:13">
      <c r="A82" s="6">
        <v>79</v>
      </c>
      <c r="B82" s="15"/>
      <c r="C82" s="15"/>
      <c r="D82" s="15"/>
      <c r="E82" s="15"/>
      <c r="F82" s="6" t="s">
        <v>524</v>
      </c>
      <c r="G82" s="6">
        <v>24301111019</v>
      </c>
      <c r="H82" s="6">
        <v>1</v>
      </c>
      <c r="I82" s="6" t="s">
        <v>322</v>
      </c>
      <c r="J82" s="6" t="s">
        <v>322</v>
      </c>
      <c r="K82" s="6" t="s">
        <v>322</v>
      </c>
      <c r="L82" s="6" t="s">
        <v>379</v>
      </c>
      <c r="M82" s="6" t="s">
        <v>525</v>
      </c>
    </row>
    <row r="83" s="8" customFormat="1" ht="20.15" customHeight="1" spans="1:13">
      <c r="A83" s="4">
        <v>80</v>
      </c>
      <c r="B83" s="15"/>
      <c r="C83" s="15"/>
      <c r="D83" s="15"/>
      <c r="E83" s="15"/>
      <c r="F83" s="6" t="s">
        <v>526</v>
      </c>
      <c r="G83" s="6">
        <v>24303012004</v>
      </c>
      <c r="H83" s="6">
        <v>2</v>
      </c>
      <c r="I83" s="6" t="s">
        <v>322</v>
      </c>
      <c r="J83" s="6" t="s">
        <v>322</v>
      </c>
      <c r="K83" s="6" t="s">
        <v>322</v>
      </c>
      <c r="L83" s="6" t="s">
        <v>379</v>
      </c>
      <c r="M83" s="6" t="s">
        <v>525</v>
      </c>
    </row>
    <row r="84" s="8" customFormat="1" ht="20.15" customHeight="1" spans="1:13">
      <c r="A84" s="6">
        <v>81</v>
      </c>
      <c r="B84" s="16"/>
      <c r="C84" s="16"/>
      <c r="D84" s="16"/>
      <c r="E84" s="16"/>
      <c r="F84" s="6" t="s">
        <v>532</v>
      </c>
      <c r="G84" s="6">
        <v>24301111003</v>
      </c>
      <c r="H84" s="6">
        <v>8</v>
      </c>
      <c r="I84" s="6" t="s">
        <v>322</v>
      </c>
      <c r="J84" s="6" t="s">
        <v>322</v>
      </c>
      <c r="K84" s="6" t="s">
        <v>322</v>
      </c>
      <c r="L84" s="6" t="s">
        <v>379</v>
      </c>
      <c r="M84" s="6" t="s">
        <v>525</v>
      </c>
    </row>
    <row r="85" s="8" customFormat="1" ht="20.1" customHeight="1" spans="1:13">
      <c r="A85" s="4">
        <v>82</v>
      </c>
      <c r="B85" s="14" t="s">
        <v>533</v>
      </c>
      <c r="C85" s="14">
        <v>38</v>
      </c>
      <c r="D85" s="14">
        <v>4</v>
      </c>
      <c r="E85" s="14" t="s">
        <v>379</v>
      </c>
      <c r="F85" s="32" t="s">
        <v>534</v>
      </c>
      <c r="G85" s="32">
        <v>24301112021</v>
      </c>
      <c r="H85" s="6">
        <v>1</v>
      </c>
      <c r="I85" s="6" t="s">
        <v>322</v>
      </c>
      <c r="J85" s="6" t="s">
        <v>322</v>
      </c>
      <c r="K85" s="6" t="s">
        <v>322</v>
      </c>
      <c r="L85" s="6" t="s">
        <v>379</v>
      </c>
      <c r="M85" s="6" t="s">
        <v>525</v>
      </c>
    </row>
    <row r="86" s="8" customFormat="1" ht="20.1" customHeight="1" spans="1:13">
      <c r="A86" s="6">
        <v>83</v>
      </c>
      <c r="B86" s="15"/>
      <c r="C86" s="15"/>
      <c r="D86" s="15"/>
      <c r="E86" s="15"/>
      <c r="F86" s="32" t="s">
        <v>535</v>
      </c>
      <c r="G86" s="32">
        <v>24301112024</v>
      </c>
      <c r="H86" s="6">
        <v>2</v>
      </c>
      <c r="I86" s="6" t="s">
        <v>322</v>
      </c>
      <c r="J86" s="6" t="s">
        <v>322</v>
      </c>
      <c r="K86" s="6" t="s">
        <v>322</v>
      </c>
      <c r="L86" s="6" t="s">
        <v>379</v>
      </c>
      <c r="M86" s="6" t="s">
        <v>525</v>
      </c>
    </row>
    <row r="87" s="8" customFormat="1" ht="20.1" customHeight="1" spans="1:13">
      <c r="A87" s="4">
        <v>84</v>
      </c>
      <c r="B87" s="15"/>
      <c r="C87" s="15"/>
      <c r="D87" s="15"/>
      <c r="E87" s="15"/>
      <c r="F87" s="32" t="s">
        <v>538</v>
      </c>
      <c r="G87" s="32">
        <v>24306033016</v>
      </c>
      <c r="H87" s="6">
        <v>3</v>
      </c>
      <c r="I87" s="6" t="s">
        <v>322</v>
      </c>
      <c r="J87" s="6" t="s">
        <v>322</v>
      </c>
      <c r="K87" s="6" t="s">
        <v>322</v>
      </c>
      <c r="L87" s="6" t="s">
        <v>379</v>
      </c>
      <c r="M87" s="6" t="s">
        <v>525</v>
      </c>
    </row>
    <row r="88" s="8" customFormat="1" ht="20.1" customHeight="1" spans="1:13">
      <c r="A88" s="6">
        <v>85</v>
      </c>
      <c r="B88" s="16"/>
      <c r="C88" s="16"/>
      <c r="D88" s="16"/>
      <c r="E88" s="16"/>
      <c r="F88" s="6" t="s">
        <v>539</v>
      </c>
      <c r="G88" s="6">
        <v>24301112009</v>
      </c>
      <c r="H88" s="6">
        <v>6</v>
      </c>
      <c r="I88" s="6" t="s">
        <v>322</v>
      </c>
      <c r="J88" s="6" t="s">
        <v>322</v>
      </c>
      <c r="K88" s="6" t="s">
        <v>322</v>
      </c>
      <c r="L88" s="6" t="s">
        <v>379</v>
      </c>
      <c r="M88" s="6" t="s">
        <v>525</v>
      </c>
    </row>
    <row r="89" s="8" customFormat="1" ht="20.1" customHeight="1" spans="1:13">
      <c r="A89" s="4">
        <v>86</v>
      </c>
      <c r="B89" s="14" t="s">
        <v>544</v>
      </c>
      <c r="C89" s="14">
        <v>38</v>
      </c>
      <c r="D89" s="14">
        <v>4</v>
      </c>
      <c r="E89" s="14" t="s">
        <v>379</v>
      </c>
      <c r="F89" s="6" t="s">
        <v>545</v>
      </c>
      <c r="G89" s="6">
        <v>24301113029</v>
      </c>
      <c r="H89" s="6">
        <v>1</v>
      </c>
      <c r="I89" s="6" t="s">
        <v>322</v>
      </c>
      <c r="J89" s="6" t="s">
        <v>322</v>
      </c>
      <c r="K89" s="6" t="s">
        <v>322</v>
      </c>
      <c r="L89" s="6" t="s">
        <v>379</v>
      </c>
      <c r="M89" s="6" t="s">
        <v>525</v>
      </c>
    </row>
    <row r="90" s="8" customFormat="1" ht="20.1" customHeight="1" spans="1:13">
      <c r="A90" s="6">
        <v>87</v>
      </c>
      <c r="B90" s="15"/>
      <c r="C90" s="15"/>
      <c r="D90" s="15"/>
      <c r="E90" s="15"/>
      <c r="F90" s="6" t="s">
        <v>546</v>
      </c>
      <c r="G90" s="6">
        <v>24301113029</v>
      </c>
      <c r="H90" s="6">
        <v>2</v>
      </c>
      <c r="I90" s="6" t="s">
        <v>322</v>
      </c>
      <c r="J90" s="6" t="s">
        <v>322</v>
      </c>
      <c r="K90" s="6" t="s">
        <v>322</v>
      </c>
      <c r="L90" s="6" t="s">
        <v>379</v>
      </c>
      <c r="M90" s="6" t="s">
        <v>525</v>
      </c>
    </row>
    <row r="91" s="8" customFormat="1" ht="20.1" customHeight="1" spans="1:13">
      <c r="A91" s="4">
        <v>88</v>
      </c>
      <c r="B91" s="15"/>
      <c r="C91" s="15"/>
      <c r="D91" s="15"/>
      <c r="E91" s="15"/>
      <c r="F91" s="6" t="s">
        <v>547</v>
      </c>
      <c r="G91" s="6">
        <v>24301113007</v>
      </c>
      <c r="H91" s="6">
        <v>3</v>
      </c>
      <c r="I91" s="6" t="s">
        <v>322</v>
      </c>
      <c r="J91" s="6" t="s">
        <v>322</v>
      </c>
      <c r="K91" s="6" t="s">
        <v>322</v>
      </c>
      <c r="L91" s="6" t="s">
        <v>379</v>
      </c>
      <c r="M91" s="6" t="s">
        <v>525</v>
      </c>
    </row>
    <row r="92" s="8" customFormat="1" ht="20.1" customHeight="1" spans="1:13">
      <c r="A92" s="6">
        <v>89</v>
      </c>
      <c r="B92" s="16"/>
      <c r="C92" s="16"/>
      <c r="D92" s="16"/>
      <c r="E92" s="16"/>
      <c r="F92" s="6" t="s">
        <v>548</v>
      </c>
      <c r="G92" s="6">
        <v>24301113001</v>
      </c>
      <c r="H92" s="6">
        <v>4</v>
      </c>
      <c r="I92" s="6" t="s">
        <v>322</v>
      </c>
      <c r="J92" s="6" t="s">
        <v>322</v>
      </c>
      <c r="K92" s="6" t="s">
        <v>322</v>
      </c>
      <c r="L92" s="6" t="s">
        <v>379</v>
      </c>
      <c r="M92" s="6" t="s">
        <v>525</v>
      </c>
    </row>
    <row r="93" s="8" customFormat="1" ht="20.15" customHeight="1" spans="1:13">
      <c r="A93" s="4">
        <v>90</v>
      </c>
      <c r="B93" s="14" t="s">
        <v>579</v>
      </c>
      <c r="C93" s="14">
        <v>33</v>
      </c>
      <c r="D93" s="14">
        <v>3</v>
      </c>
      <c r="E93" s="14" t="s">
        <v>379</v>
      </c>
      <c r="F93" s="6" t="s">
        <v>553</v>
      </c>
      <c r="G93" s="6">
        <v>24301201033</v>
      </c>
      <c r="H93" s="6">
        <v>1</v>
      </c>
      <c r="I93" s="6" t="s">
        <v>322</v>
      </c>
      <c r="J93" s="6" t="s">
        <v>322</v>
      </c>
      <c r="K93" s="6" t="s">
        <v>322</v>
      </c>
      <c r="L93" s="6" t="s">
        <v>379</v>
      </c>
      <c r="M93" s="6" t="s">
        <v>525</v>
      </c>
    </row>
    <row r="94" s="8" customFormat="1" ht="20.15" customHeight="1" spans="1:13">
      <c r="A94" s="6">
        <v>91</v>
      </c>
      <c r="B94" s="15"/>
      <c r="C94" s="15"/>
      <c r="D94" s="15"/>
      <c r="E94" s="15"/>
      <c r="F94" s="6" t="s">
        <v>558</v>
      </c>
      <c r="G94" s="6">
        <v>24301201012</v>
      </c>
      <c r="H94" s="6">
        <v>6</v>
      </c>
      <c r="I94" s="6" t="s">
        <v>322</v>
      </c>
      <c r="J94" s="6" t="s">
        <v>322</v>
      </c>
      <c r="K94" s="6" t="s">
        <v>322</v>
      </c>
      <c r="L94" s="6" t="s">
        <v>379</v>
      </c>
      <c r="M94" s="6" t="s">
        <v>525</v>
      </c>
    </row>
    <row r="95" s="8" customFormat="1" ht="20.15" customHeight="1" spans="1:13">
      <c r="A95" s="4">
        <v>92</v>
      </c>
      <c r="B95" s="15"/>
      <c r="C95" s="15"/>
      <c r="D95" s="15"/>
      <c r="E95" s="15"/>
      <c r="F95" s="6" t="s">
        <v>559</v>
      </c>
      <c r="G95" s="6">
        <v>24301201029</v>
      </c>
      <c r="H95" s="6">
        <v>7</v>
      </c>
      <c r="I95" s="6" t="s">
        <v>322</v>
      </c>
      <c r="J95" s="6" t="s">
        <v>322</v>
      </c>
      <c r="K95" s="6" t="s">
        <v>322</v>
      </c>
      <c r="L95" s="6" t="s">
        <v>379</v>
      </c>
      <c r="M95" s="6" t="s">
        <v>525</v>
      </c>
    </row>
    <row r="96" s="8" customFormat="1" ht="20" customHeight="1" spans="1:13">
      <c r="A96" s="6">
        <v>93</v>
      </c>
      <c r="B96" s="34" t="s">
        <v>580</v>
      </c>
      <c r="C96" s="14">
        <v>32</v>
      </c>
      <c r="D96" s="14">
        <v>3</v>
      </c>
      <c r="E96" s="14" t="s">
        <v>379</v>
      </c>
      <c r="F96" s="6" t="s">
        <v>561</v>
      </c>
      <c r="G96" s="6">
        <v>24301202017</v>
      </c>
      <c r="H96" s="6">
        <v>1</v>
      </c>
      <c r="I96" s="6" t="s">
        <v>322</v>
      </c>
      <c r="J96" s="6" t="s">
        <v>322</v>
      </c>
      <c r="K96" s="6" t="s">
        <v>322</v>
      </c>
      <c r="L96" s="6" t="s">
        <v>379</v>
      </c>
      <c r="M96" s="6" t="s">
        <v>525</v>
      </c>
    </row>
    <row r="97" s="8" customFormat="1" ht="20" customHeight="1" spans="1:13">
      <c r="A97" s="4">
        <v>94</v>
      </c>
      <c r="B97" s="35"/>
      <c r="C97" s="15"/>
      <c r="D97" s="15"/>
      <c r="E97" s="15"/>
      <c r="F97" s="6" t="s">
        <v>562</v>
      </c>
      <c r="G97" s="6">
        <v>24301202021</v>
      </c>
      <c r="H97" s="6">
        <v>2</v>
      </c>
      <c r="I97" s="6" t="s">
        <v>322</v>
      </c>
      <c r="J97" s="6" t="s">
        <v>322</v>
      </c>
      <c r="K97" s="6" t="s">
        <v>322</v>
      </c>
      <c r="L97" s="6" t="s">
        <v>379</v>
      </c>
      <c r="M97" s="6" t="s">
        <v>525</v>
      </c>
    </row>
    <row r="98" s="8" customFormat="1" ht="20.15" customHeight="1" spans="1:13">
      <c r="A98" s="6">
        <v>95</v>
      </c>
      <c r="B98" s="12"/>
      <c r="C98" s="16"/>
      <c r="D98" s="16"/>
      <c r="E98" s="16"/>
      <c r="F98" s="6" t="s">
        <v>564</v>
      </c>
      <c r="G98" s="6">
        <v>24301202006</v>
      </c>
      <c r="H98" s="6">
        <v>4</v>
      </c>
      <c r="I98" s="6" t="s">
        <v>322</v>
      </c>
      <c r="J98" s="6" t="s">
        <v>322</v>
      </c>
      <c r="K98" s="6" t="s">
        <v>322</v>
      </c>
      <c r="L98" s="6" t="s">
        <v>379</v>
      </c>
      <c r="M98" s="6" t="s">
        <v>525</v>
      </c>
    </row>
  </sheetData>
  <mergeCells count="110">
    <mergeCell ref="A1:M1"/>
    <mergeCell ref="A2:M2"/>
    <mergeCell ref="B4:B7"/>
    <mergeCell ref="B8:B10"/>
    <mergeCell ref="B11:B14"/>
    <mergeCell ref="B15:B18"/>
    <mergeCell ref="B19:B21"/>
    <mergeCell ref="B22:B24"/>
    <mergeCell ref="B26:B29"/>
    <mergeCell ref="B30:B33"/>
    <mergeCell ref="B34:B36"/>
    <mergeCell ref="B37:B40"/>
    <mergeCell ref="B42:B44"/>
    <mergeCell ref="B45:B47"/>
    <mergeCell ref="B48:B51"/>
    <mergeCell ref="B52:B54"/>
    <mergeCell ref="B55:B57"/>
    <mergeCell ref="B58:B61"/>
    <mergeCell ref="B62:B64"/>
    <mergeCell ref="B65:B67"/>
    <mergeCell ref="B68:B70"/>
    <mergeCell ref="B71:B73"/>
    <mergeCell ref="B74:B77"/>
    <mergeCell ref="B78:B80"/>
    <mergeCell ref="B81:B84"/>
    <mergeCell ref="B85:B88"/>
    <mergeCell ref="B89:B92"/>
    <mergeCell ref="B93:B95"/>
    <mergeCell ref="B96:B98"/>
    <mergeCell ref="C4:C7"/>
    <mergeCell ref="C8:C10"/>
    <mergeCell ref="C11:C14"/>
    <mergeCell ref="C15:C18"/>
    <mergeCell ref="C19:C21"/>
    <mergeCell ref="C22:C24"/>
    <mergeCell ref="C26:C29"/>
    <mergeCell ref="C30:C33"/>
    <mergeCell ref="C34:C36"/>
    <mergeCell ref="C37:C40"/>
    <mergeCell ref="C42:C44"/>
    <mergeCell ref="C45:C47"/>
    <mergeCell ref="C48:C51"/>
    <mergeCell ref="C52:C54"/>
    <mergeCell ref="C55:C57"/>
    <mergeCell ref="C58:C61"/>
    <mergeCell ref="C62:C64"/>
    <mergeCell ref="C65:C67"/>
    <mergeCell ref="C68:C70"/>
    <mergeCell ref="C71:C73"/>
    <mergeCell ref="C74:C77"/>
    <mergeCell ref="C78:C80"/>
    <mergeCell ref="C81:C84"/>
    <mergeCell ref="C85:C88"/>
    <mergeCell ref="C89:C92"/>
    <mergeCell ref="C93:C95"/>
    <mergeCell ref="C96:C98"/>
    <mergeCell ref="D4:D7"/>
    <mergeCell ref="D8:D10"/>
    <mergeCell ref="D11:D14"/>
    <mergeCell ref="D15:D18"/>
    <mergeCell ref="D19:D21"/>
    <mergeCell ref="D22:D24"/>
    <mergeCell ref="D26:D29"/>
    <mergeCell ref="D30:D33"/>
    <mergeCell ref="D34:D36"/>
    <mergeCell ref="D37:D40"/>
    <mergeCell ref="D42:D44"/>
    <mergeCell ref="D45:D47"/>
    <mergeCell ref="D48:D51"/>
    <mergeCell ref="D52:D54"/>
    <mergeCell ref="D55:D57"/>
    <mergeCell ref="D58:D61"/>
    <mergeCell ref="D62:D64"/>
    <mergeCell ref="D65:D67"/>
    <mergeCell ref="D68:D70"/>
    <mergeCell ref="D71:D73"/>
    <mergeCell ref="D74:D77"/>
    <mergeCell ref="D78:D80"/>
    <mergeCell ref="D81:D84"/>
    <mergeCell ref="D85:D88"/>
    <mergeCell ref="D89:D92"/>
    <mergeCell ref="D93:D95"/>
    <mergeCell ref="D96:D98"/>
    <mergeCell ref="E4:E7"/>
    <mergeCell ref="E8:E10"/>
    <mergeCell ref="E11:E14"/>
    <mergeCell ref="E15:E18"/>
    <mergeCell ref="E19:E21"/>
    <mergeCell ref="E22:E24"/>
    <mergeCell ref="E26:E29"/>
    <mergeCell ref="E30:E33"/>
    <mergeCell ref="E34:E36"/>
    <mergeCell ref="E37:E40"/>
    <mergeCell ref="E42:E44"/>
    <mergeCell ref="E45:E47"/>
    <mergeCell ref="E48:E51"/>
    <mergeCell ref="E52:E54"/>
    <mergeCell ref="E55:E57"/>
    <mergeCell ref="E58:E61"/>
    <mergeCell ref="E62:E64"/>
    <mergeCell ref="E65:E67"/>
    <mergeCell ref="E68:E70"/>
    <mergeCell ref="E71:E73"/>
    <mergeCell ref="E74:E77"/>
    <mergeCell ref="E78:E80"/>
    <mergeCell ref="E81:E84"/>
    <mergeCell ref="E85:E88"/>
    <mergeCell ref="E89:E92"/>
    <mergeCell ref="E93:E95"/>
    <mergeCell ref="E96:E98"/>
  </mergeCells>
  <conditionalFormatting sqref="L20">
    <cfRule type="cellIs" dxfId="0" priority="1" operator="equal">
      <formula>"错误"</formula>
    </cfRule>
  </conditionalFormatting>
  <conditionalFormatting sqref="L79:L85">
    <cfRule type="cellIs" dxfId="0" priority="2" operator="equal">
      <formula>"错误"</formula>
    </cfRule>
  </conditionalFormatting>
  <conditionalFormatting sqref="L1:L7 E1:E7 L19 L21:L33 E19:E33 L37:L41 L45:L51 E45:E51 E37:E41 E55:E70 L55:L70 E81:E65536 L81:L65536">
    <cfRule type="cellIs" dxfId="0" priority="12" operator="equal">
      <formula>"错误"</formula>
    </cfRule>
  </conditionalFormatting>
  <conditionalFormatting sqref="E8:E10 L8:L10">
    <cfRule type="cellIs" dxfId="0" priority="11" operator="equal">
      <formula>"错误"</formula>
    </cfRule>
  </conditionalFormatting>
  <conditionalFormatting sqref="E11:E14 L11:L14">
    <cfRule type="cellIs" dxfId="0" priority="10" operator="equal">
      <formula>"错误"</formula>
    </cfRule>
  </conditionalFormatting>
  <conditionalFormatting sqref="L15:L18 E15:E18">
    <cfRule type="cellIs" dxfId="0" priority="9" operator="equal">
      <formula>"错误"</formula>
    </cfRule>
  </conditionalFormatting>
  <conditionalFormatting sqref="E34:E36 L34:L36">
    <cfRule type="cellIs" dxfId="0" priority="8" operator="equal">
      <formula>"错误"</formula>
    </cfRule>
  </conditionalFormatting>
  <conditionalFormatting sqref="L42:L44 E42">
    <cfRule type="cellIs" dxfId="0" priority="7" operator="equal">
      <formula>"错误"</formula>
    </cfRule>
  </conditionalFormatting>
  <conditionalFormatting sqref="L52:L54 E52:E54">
    <cfRule type="cellIs" dxfId="0" priority="6" operator="equal">
      <formula>"错误"</formula>
    </cfRule>
  </conditionalFormatting>
  <conditionalFormatting sqref="L71:L73 E71:E73">
    <cfRule type="cellIs" dxfId="0" priority="5" operator="equal">
      <formula>"错误"</formula>
    </cfRule>
  </conditionalFormatting>
  <conditionalFormatting sqref="E74:E77 L74:L77">
    <cfRule type="cellIs" dxfId="0" priority="4" operator="equal">
      <formula>"错误"</formula>
    </cfRule>
  </conditionalFormatting>
  <conditionalFormatting sqref="L78 E78:E80">
    <cfRule type="cellIs" dxfId="0" priority="3" operator="equal">
      <formula>"错误"</formula>
    </cfRule>
  </conditionalFormatting>
  <dataValidations count="1">
    <dataValidation type="list" allowBlank="1" showInputMessage="1" showErrorMessage="1" sqref="I20:K20 I34:K36 I52:K54 I42:K44 I4:K18 I74:K77">
      <formula1>"是,否"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8"/>
  <sheetViews>
    <sheetView tabSelected="1" workbookViewId="0">
      <selection activeCell="A1" sqref="A1:N1"/>
    </sheetView>
  </sheetViews>
  <sheetFormatPr defaultColWidth="9" defaultRowHeight="13.5"/>
  <cols>
    <col min="1" max="1" width="6.5" style="1" customWidth="1"/>
    <col min="2" max="2" width="16.3833333333333" style="1" customWidth="1"/>
    <col min="3" max="5" width="8" style="1" customWidth="1"/>
    <col min="6" max="6" width="9.88333333333333" style="1" customWidth="1"/>
    <col min="7" max="7" width="13.3833333333333" style="1" customWidth="1"/>
    <col min="8" max="8" width="17.1333333333333" style="1" customWidth="1"/>
    <col min="9" max="9" width="6.75" style="1" customWidth="1"/>
    <col min="10" max="10" width="5.25" style="1" customWidth="1"/>
    <col min="11" max="13" width="12.5" style="1" customWidth="1"/>
    <col min="14" max="14" width="9.38333333333333" style="1" customWidth="1"/>
    <col min="15" max="16384" width="9" style="1"/>
  </cols>
  <sheetData>
    <row r="1" s="1" customFormat="1" ht="39.95" customHeight="1" spans="1:14">
      <c r="A1" s="2" t="s">
        <v>581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1" customFormat="1" ht="39.95" customHeight="1" spans="1:14">
      <c r="A2" s="3" t="s">
        <v>569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99" customHeight="1" spans="1:14">
      <c r="A3" s="4" t="s">
        <v>295</v>
      </c>
      <c r="B3" s="4" t="s">
        <v>582</v>
      </c>
      <c r="C3" s="4" t="s">
        <v>583</v>
      </c>
      <c r="D3" s="4" t="s">
        <v>584</v>
      </c>
      <c r="E3" s="5" t="s">
        <v>572</v>
      </c>
      <c r="F3" s="4" t="s">
        <v>303</v>
      </c>
      <c r="G3" s="4" t="s">
        <v>304</v>
      </c>
      <c r="H3" s="4" t="s">
        <v>585</v>
      </c>
      <c r="I3" s="4" t="s">
        <v>586</v>
      </c>
      <c r="J3" s="4" t="s">
        <v>306</v>
      </c>
      <c r="K3" s="4" t="s">
        <v>574</v>
      </c>
      <c r="L3" s="4" t="s">
        <v>575</v>
      </c>
      <c r="M3" s="5" t="s">
        <v>576</v>
      </c>
      <c r="N3" s="4" t="s">
        <v>587</v>
      </c>
    </row>
    <row r="4" s="1" customFormat="1" ht="22" customHeight="1" spans="1:14">
      <c r="A4" s="4">
        <v>1</v>
      </c>
      <c r="B4" s="6" t="s">
        <v>319</v>
      </c>
      <c r="C4" s="4">
        <v>11</v>
      </c>
      <c r="D4" s="4">
        <v>1</v>
      </c>
      <c r="E4" s="4" t="str">
        <f t="shared" ref="E4:E9" si="0">IF(D4&lt;=ROUND(C4*0.1,0),"正确","不正确")</f>
        <v>正确</v>
      </c>
      <c r="F4" s="6" t="s">
        <v>332</v>
      </c>
      <c r="G4" s="6">
        <v>24301211019</v>
      </c>
      <c r="H4" s="6" t="s">
        <v>588</v>
      </c>
      <c r="I4" s="6">
        <v>35</v>
      </c>
      <c r="J4" s="6">
        <v>7</v>
      </c>
      <c r="K4" s="6" t="s">
        <v>322</v>
      </c>
      <c r="L4" s="6" t="s">
        <v>322</v>
      </c>
      <c r="M4" s="6" t="str">
        <f t="shared" ref="M4:M9" si="1">IF(AND(J4&lt;=ROUND(I4*0.3,0),K4="否",L4="否"),"正确","错误")</f>
        <v>正确</v>
      </c>
      <c r="N4" s="6" t="s">
        <v>323</v>
      </c>
    </row>
    <row r="5" s="1" customFormat="1" ht="22" customHeight="1" spans="1:14">
      <c r="A5" s="4">
        <v>2</v>
      </c>
      <c r="B5" s="6" t="s">
        <v>335</v>
      </c>
      <c r="C5" s="4">
        <v>11</v>
      </c>
      <c r="D5" s="4">
        <v>1</v>
      </c>
      <c r="E5" s="4" t="str">
        <f t="shared" si="0"/>
        <v>正确</v>
      </c>
      <c r="F5" s="6" t="s">
        <v>589</v>
      </c>
      <c r="G5" s="6">
        <v>24301212001</v>
      </c>
      <c r="H5" s="6" t="s">
        <v>588</v>
      </c>
      <c r="I5" s="6">
        <v>33</v>
      </c>
      <c r="J5" s="6">
        <v>1</v>
      </c>
      <c r="K5" s="6" t="s">
        <v>322</v>
      </c>
      <c r="L5" s="6" t="s">
        <v>322</v>
      </c>
      <c r="M5" s="6" t="str">
        <f>IF(AND(J5&lt;=ROUND(C5*0.3,0),K5="否",L5="否"),"正确","错误")</f>
        <v>正确</v>
      </c>
      <c r="N5" s="6" t="s">
        <v>323</v>
      </c>
    </row>
    <row r="6" s="1" customFormat="1" ht="22" customHeight="1" spans="1:14">
      <c r="A6" s="4">
        <v>3</v>
      </c>
      <c r="B6" s="6" t="s">
        <v>344</v>
      </c>
      <c r="C6" s="4">
        <v>11</v>
      </c>
      <c r="D6" s="4">
        <v>1</v>
      </c>
      <c r="E6" s="4" t="s">
        <v>379</v>
      </c>
      <c r="F6" s="6" t="s">
        <v>348</v>
      </c>
      <c r="G6" s="6">
        <v>24301171013</v>
      </c>
      <c r="H6" s="6" t="s">
        <v>588</v>
      </c>
      <c r="I6" s="6">
        <v>39</v>
      </c>
      <c r="J6" s="6">
        <v>4</v>
      </c>
      <c r="K6" s="6" t="s">
        <v>322</v>
      </c>
      <c r="L6" s="6" t="s">
        <v>322</v>
      </c>
      <c r="M6" s="6" t="s">
        <v>379</v>
      </c>
      <c r="N6" s="6" t="s">
        <v>323</v>
      </c>
    </row>
    <row r="7" s="1" customFormat="1" ht="22" customHeight="1" spans="1:14">
      <c r="A7" s="4">
        <v>4</v>
      </c>
      <c r="B7" s="6" t="s">
        <v>353</v>
      </c>
      <c r="C7" s="4">
        <v>8</v>
      </c>
      <c r="D7" s="4">
        <v>1</v>
      </c>
      <c r="E7" s="4" t="str">
        <f t="shared" si="0"/>
        <v>正确</v>
      </c>
      <c r="F7" s="6" t="s">
        <v>360</v>
      </c>
      <c r="G7" s="6">
        <v>24301172002</v>
      </c>
      <c r="H7" s="6" t="s">
        <v>588</v>
      </c>
      <c r="I7" s="6">
        <v>38</v>
      </c>
      <c r="J7" s="6">
        <v>7</v>
      </c>
      <c r="K7" s="6" t="s">
        <v>322</v>
      </c>
      <c r="L7" s="6" t="s">
        <v>322</v>
      </c>
      <c r="M7" s="6" t="str">
        <f t="shared" si="1"/>
        <v>正确</v>
      </c>
      <c r="N7" s="6" t="s">
        <v>323</v>
      </c>
    </row>
    <row r="8" s="1" customFormat="1" ht="22" customHeight="1" spans="1:14">
      <c r="A8" s="4">
        <v>5</v>
      </c>
      <c r="B8" s="6" t="s">
        <v>361</v>
      </c>
      <c r="C8" s="4">
        <v>7</v>
      </c>
      <c r="D8" s="4">
        <v>1</v>
      </c>
      <c r="E8" s="4" t="str">
        <f t="shared" si="0"/>
        <v>正确</v>
      </c>
      <c r="F8" s="6" t="s">
        <v>362</v>
      </c>
      <c r="G8" s="6">
        <v>22301211002</v>
      </c>
      <c r="H8" s="6" t="s">
        <v>588</v>
      </c>
      <c r="I8" s="6">
        <v>31</v>
      </c>
      <c r="J8" s="6">
        <v>1</v>
      </c>
      <c r="K8" s="6" t="s">
        <v>322</v>
      </c>
      <c r="L8" s="6" t="s">
        <v>322</v>
      </c>
      <c r="M8" s="6" t="str">
        <f t="shared" si="1"/>
        <v>正确</v>
      </c>
      <c r="N8" s="6" t="s">
        <v>363</v>
      </c>
    </row>
    <row r="9" s="1" customFormat="1" ht="22" customHeight="1" spans="1:14">
      <c r="A9" s="4">
        <v>6</v>
      </c>
      <c r="B9" s="6" t="s">
        <v>370</v>
      </c>
      <c r="C9" s="4">
        <v>9</v>
      </c>
      <c r="D9" s="4">
        <v>1</v>
      </c>
      <c r="E9" s="4" t="str">
        <f t="shared" si="0"/>
        <v>正确</v>
      </c>
      <c r="F9" s="6" t="s">
        <v>372</v>
      </c>
      <c r="G9" s="6">
        <v>22301212028</v>
      </c>
      <c r="H9" s="6" t="s">
        <v>588</v>
      </c>
      <c r="I9" s="6">
        <v>34</v>
      </c>
      <c r="J9" s="6">
        <v>2</v>
      </c>
      <c r="K9" s="6" t="s">
        <v>322</v>
      </c>
      <c r="L9" s="6" t="s">
        <v>322</v>
      </c>
      <c r="M9" s="6" t="str">
        <f t="shared" si="1"/>
        <v>正确</v>
      </c>
      <c r="N9" s="6" t="s">
        <v>363</v>
      </c>
    </row>
    <row r="10" s="1" customFormat="1" ht="22" customHeight="1" spans="1:14">
      <c r="A10" s="4">
        <v>7</v>
      </c>
      <c r="B10" s="6" t="s">
        <v>378</v>
      </c>
      <c r="C10" s="4">
        <v>5</v>
      </c>
      <c r="D10" s="4">
        <v>1</v>
      </c>
      <c r="E10" s="4" t="s">
        <v>379</v>
      </c>
      <c r="F10" s="6" t="s">
        <v>381</v>
      </c>
      <c r="G10" s="6">
        <v>22309021020</v>
      </c>
      <c r="H10" s="6" t="s">
        <v>588</v>
      </c>
      <c r="I10" s="6">
        <v>14</v>
      </c>
      <c r="J10" s="6">
        <v>2</v>
      </c>
      <c r="K10" s="6" t="s">
        <v>322</v>
      </c>
      <c r="L10" s="6" t="s">
        <v>322</v>
      </c>
      <c r="M10" s="6" t="s">
        <v>379</v>
      </c>
      <c r="N10" s="6" t="s">
        <v>363</v>
      </c>
    </row>
    <row r="11" s="1" customFormat="1" ht="22" customHeight="1" spans="1:14">
      <c r="A11" s="4">
        <v>8</v>
      </c>
      <c r="B11" s="6" t="s">
        <v>382</v>
      </c>
      <c r="C11" s="4">
        <v>8</v>
      </c>
      <c r="D11" s="4">
        <v>1</v>
      </c>
      <c r="E11" s="4" t="str">
        <f t="shared" ref="E11:E16" si="2">IF(D11&lt;=ROUND(C11*0.1,0),"正确","不正确")</f>
        <v>正确</v>
      </c>
      <c r="F11" s="6" t="s">
        <v>390</v>
      </c>
      <c r="G11" s="6">
        <v>22301171017</v>
      </c>
      <c r="H11" s="6" t="s">
        <v>588</v>
      </c>
      <c r="I11" s="6">
        <v>38</v>
      </c>
      <c r="J11" s="6">
        <v>8</v>
      </c>
      <c r="K11" s="6" t="s">
        <v>322</v>
      </c>
      <c r="L11" s="6" t="s">
        <v>322</v>
      </c>
      <c r="M11" s="6" t="str">
        <f t="shared" ref="M11:M16" si="3">IF(AND(J11&lt;=ROUND(I11*0.3,0),K11="否",L11="否"),"正确","错误")</f>
        <v>正确</v>
      </c>
      <c r="N11" s="6" t="s">
        <v>363</v>
      </c>
    </row>
    <row r="12" s="1" customFormat="1" ht="22" customHeight="1" spans="1:14">
      <c r="A12" s="4">
        <v>9</v>
      </c>
      <c r="B12" s="6" t="s">
        <v>391</v>
      </c>
      <c r="C12" s="4">
        <v>7</v>
      </c>
      <c r="D12" s="4">
        <v>1</v>
      </c>
      <c r="E12" s="4" t="s">
        <v>379</v>
      </c>
      <c r="F12" s="6" t="s">
        <v>590</v>
      </c>
      <c r="G12" s="6">
        <v>22301172021</v>
      </c>
      <c r="H12" s="6" t="s">
        <v>588</v>
      </c>
      <c r="I12" s="6">
        <v>35</v>
      </c>
      <c r="J12" s="6">
        <v>11</v>
      </c>
      <c r="K12" s="6" t="s">
        <v>322</v>
      </c>
      <c r="L12" s="6" t="s">
        <v>322</v>
      </c>
      <c r="M12" s="6" t="s">
        <v>379</v>
      </c>
      <c r="N12" s="6" t="s">
        <v>363</v>
      </c>
    </row>
    <row r="13" s="1" customFormat="1" ht="22" customHeight="1" spans="1:14">
      <c r="A13" s="4">
        <v>10</v>
      </c>
      <c r="B13" s="6" t="s">
        <v>399</v>
      </c>
      <c r="C13" s="4">
        <v>7</v>
      </c>
      <c r="D13" s="4">
        <v>1</v>
      </c>
      <c r="E13" s="4" t="str">
        <f t="shared" si="2"/>
        <v>正确</v>
      </c>
      <c r="F13" s="6" t="s">
        <v>404</v>
      </c>
      <c r="G13" s="6">
        <v>22307221027</v>
      </c>
      <c r="H13" s="6" t="s">
        <v>588</v>
      </c>
      <c r="I13" s="6">
        <v>34</v>
      </c>
      <c r="J13" s="6">
        <v>5</v>
      </c>
      <c r="K13" s="6" t="s">
        <v>322</v>
      </c>
      <c r="L13" s="6" t="s">
        <v>322</v>
      </c>
      <c r="M13" s="6" t="str">
        <f t="shared" si="3"/>
        <v>正确</v>
      </c>
      <c r="N13" s="6" t="s">
        <v>363</v>
      </c>
    </row>
    <row r="14" s="1" customFormat="1" ht="22" customHeight="1" spans="1:14">
      <c r="A14" s="4">
        <v>11</v>
      </c>
      <c r="B14" s="6" t="s">
        <v>407</v>
      </c>
      <c r="C14" s="4">
        <v>10</v>
      </c>
      <c r="D14" s="4">
        <v>1</v>
      </c>
      <c r="E14" s="4" t="s">
        <v>379</v>
      </c>
      <c r="F14" s="6" t="s">
        <v>409</v>
      </c>
      <c r="G14" s="6">
        <v>22301202016</v>
      </c>
      <c r="H14" s="6" t="s">
        <v>588</v>
      </c>
      <c r="I14" s="6">
        <v>38</v>
      </c>
      <c r="J14" s="6">
        <v>2</v>
      </c>
      <c r="K14" s="6" t="s">
        <v>322</v>
      </c>
      <c r="L14" s="6" t="s">
        <v>322</v>
      </c>
      <c r="M14" s="6" t="s">
        <v>379</v>
      </c>
      <c r="N14" s="6" t="s">
        <v>363</v>
      </c>
    </row>
    <row r="15" s="1" customFormat="1" ht="22" customHeight="1" spans="1:14">
      <c r="A15" s="4">
        <v>12</v>
      </c>
      <c r="B15" s="6" t="s">
        <v>417</v>
      </c>
      <c r="C15" s="4">
        <v>6</v>
      </c>
      <c r="D15" s="4">
        <v>1</v>
      </c>
      <c r="E15" s="4" t="str">
        <f t="shared" si="2"/>
        <v>正确</v>
      </c>
      <c r="F15" s="6" t="s">
        <v>418</v>
      </c>
      <c r="G15" s="6">
        <v>23301032002</v>
      </c>
      <c r="H15" s="6" t="s">
        <v>588</v>
      </c>
      <c r="I15" s="6">
        <v>14</v>
      </c>
      <c r="J15" s="6">
        <v>1</v>
      </c>
      <c r="K15" s="6" t="s">
        <v>322</v>
      </c>
      <c r="L15" s="6" t="s">
        <v>322</v>
      </c>
      <c r="M15" s="6" t="str">
        <f t="shared" si="3"/>
        <v>正确</v>
      </c>
      <c r="N15" s="6" t="s">
        <v>363</v>
      </c>
    </row>
    <row r="16" s="1" customFormat="1" ht="22" customHeight="1" spans="1:14">
      <c r="A16" s="4">
        <v>13</v>
      </c>
      <c r="B16" s="6" t="s">
        <v>421</v>
      </c>
      <c r="C16" s="4">
        <v>8</v>
      </c>
      <c r="D16" s="4">
        <v>1</v>
      </c>
      <c r="E16" s="4" t="str">
        <f t="shared" si="2"/>
        <v>正确</v>
      </c>
      <c r="F16" s="6" t="s">
        <v>424</v>
      </c>
      <c r="G16" s="6">
        <v>24303012013</v>
      </c>
      <c r="H16" s="6" t="s">
        <v>588</v>
      </c>
      <c r="I16" s="6">
        <v>27</v>
      </c>
      <c r="J16" s="6">
        <v>3</v>
      </c>
      <c r="K16" s="6" t="s">
        <v>322</v>
      </c>
      <c r="L16" s="6" t="s">
        <v>322</v>
      </c>
      <c r="M16" s="6" t="str">
        <f t="shared" si="3"/>
        <v>正确</v>
      </c>
      <c r="N16" s="6" t="s">
        <v>363</v>
      </c>
    </row>
    <row r="17" s="1" customFormat="1" ht="22" customHeight="1" spans="1:14">
      <c r="A17" s="4">
        <v>14</v>
      </c>
      <c r="B17" s="6" t="s">
        <v>428</v>
      </c>
      <c r="C17" s="4">
        <v>9</v>
      </c>
      <c r="D17" s="4">
        <v>1</v>
      </c>
      <c r="E17" s="4" t="s">
        <v>379</v>
      </c>
      <c r="F17" s="6" t="s">
        <v>429</v>
      </c>
      <c r="G17" s="6">
        <v>22301212007</v>
      </c>
      <c r="H17" s="6" t="s">
        <v>588</v>
      </c>
      <c r="I17" s="6">
        <v>31</v>
      </c>
      <c r="J17" s="6">
        <v>2</v>
      </c>
      <c r="K17" s="6" t="s">
        <v>322</v>
      </c>
      <c r="L17" s="6" t="s">
        <v>322</v>
      </c>
      <c r="M17" s="6" t="s">
        <v>379</v>
      </c>
      <c r="N17" s="6" t="s">
        <v>430</v>
      </c>
    </row>
    <row r="18" s="1" customFormat="1" ht="22" customHeight="1" spans="1:14">
      <c r="A18" s="4">
        <v>15</v>
      </c>
      <c r="B18" s="6" t="s">
        <v>437</v>
      </c>
      <c r="C18" s="4">
        <v>36</v>
      </c>
      <c r="D18" s="4">
        <v>1</v>
      </c>
      <c r="E18" s="4" t="s">
        <v>379</v>
      </c>
      <c r="F18" s="6" t="s">
        <v>444</v>
      </c>
      <c r="G18" s="6">
        <v>23301201032</v>
      </c>
      <c r="H18" s="6" t="s">
        <v>588</v>
      </c>
      <c r="I18" s="6">
        <v>36</v>
      </c>
      <c r="J18" s="6">
        <v>10</v>
      </c>
      <c r="K18" s="6" t="s">
        <v>322</v>
      </c>
      <c r="L18" s="6" t="s">
        <v>322</v>
      </c>
      <c r="M18" s="6" t="s">
        <v>379</v>
      </c>
      <c r="N18" s="6" t="s">
        <v>430</v>
      </c>
    </row>
    <row r="19" s="1" customFormat="1" ht="22" customHeight="1" spans="1:14">
      <c r="A19" s="4">
        <v>16</v>
      </c>
      <c r="B19" s="6" t="s">
        <v>447</v>
      </c>
      <c r="C19" s="4">
        <v>9</v>
      </c>
      <c r="D19" s="4">
        <v>1</v>
      </c>
      <c r="E19" s="4" t="str">
        <f>IF(D19&lt;=ROUND(C19*0.1,0),"正确","不正确")</f>
        <v>正确</v>
      </c>
      <c r="F19" s="6" t="s">
        <v>449</v>
      </c>
      <c r="G19" s="6">
        <v>24311011020</v>
      </c>
      <c r="H19" s="6" t="s">
        <v>588</v>
      </c>
      <c r="I19" s="6">
        <v>25</v>
      </c>
      <c r="J19" s="6">
        <v>4</v>
      </c>
      <c r="K19" s="6" t="s">
        <v>322</v>
      </c>
      <c r="L19" s="6" t="s">
        <v>322</v>
      </c>
      <c r="M19" s="6" t="str">
        <f>IF(AND(J19&lt;=ROUND(I19*0.3,0),K19="否",L19="否"),"正确","错误")</f>
        <v>正确</v>
      </c>
      <c r="N19" s="6" t="s">
        <v>430</v>
      </c>
    </row>
    <row r="20" s="1" customFormat="1" ht="22" customHeight="1" spans="1:14">
      <c r="A20" s="4">
        <v>17</v>
      </c>
      <c r="B20" s="6" t="s">
        <v>455</v>
      </c>
      <c r="C20" s="4">
        <v>10</v>
      </c>
      <c r="D20" s="4">
        <v>1</v>
      </c>
      <c r="E20" s="4" t="s">
        <v>379</v>
      </c>
      <c r="F20" s="6" t="s">
        <v>460</v>
      </c>
      <c r="G20" s="6">
        <v>22301111007</v>
      </c>
      <c r="H20" s="6" t="s">
        <v>588</v>
      </c>
      <c r="I20" s="6">
        <v>33</v>
      </c>
      <c r="J20" s="6">
        <v>4</v>
      </c>
      <c r="K20" s="6" t="s">
        <v>322</v>
      </c>
      <c r="L20" s="6" t="s">
        <v>322</v>
      </c>
      <c r="M20" s="6" t="s">
        <v>379</v>
      </c>
      <c r="N20" s="6" t="s">
        <v>457</v>
      </c>
    </row>
    <row r="21" s="1" customFormat="1" ht="22" customHeight="1" spans="1:14">
      <c r="A21" s="4">
        <v>18</v>
      </c>
      <c r="B21" s="6" t="s">
        <v>463</v>
      </c>
      <c r="C21" s="4">
        <v>11</v>
      </c>
      <c r="D21" s="4">
        <v>1</v>
      </c>
      <c r="E21" s="4" t="s">
        <v>379</v>
      </c>
      <c r="F21" s="6" t="s">
        <v>591</v>
      </c>
      <c r="G21" s="6">
        <v>22301112020</v>
      </c>
      <c r="H21" s="6" t="s">
        <v>588</v>
      </c>
      <c r="I21" s="6">
        <v>38</v>
      </c>
      <c r="J21" s="6">
        <v>11</v>
      </c>
      <c r="K21" s="6" t="s">
        <v>322</v>
      </c>
      <c r="L21" s="6" t="s">
        <v>322</v>
      </c>
      <c r="M21" s="6" t="s">
        <v>379</v>
      </c>
      <c r="N21" s="6" t="s">
        <v>457</v>
      </c>
    </row>
    <row r="22" s="1" customFormat="1" ht="22" customHeight="1" spans="1:14">
      <c r="A22" s="4">
        <v>19</v>
      </c>
      <c r="B22" s="6" t="s">
        <v>474</v>
      </c>
      <c r="C22" s="4">
        <v>10</v>
      </c>
      <c r="D22" s="4">
        <v>1</v>
      </c>
      <c r="E22" s="4" t="str">
        <f t="shared" ref="E22:E29" si="4">IF(D22&lt;=ROUND(C22*0.1,0),"正确","不正确")</f>
        <v>正确</v>
      </c>
      <c r="F22" s="6" t="s">
        <v>475</v>
      </c>
      <c r="G22" s="6">
        <v>22301113028</v>
      </c>
      <c r="H22" s="6" t="s">
        <v>588</v>
      </c>
      <c r="I22" s="6">
        <v>33</v>
      </c>
      <c r="J22" s="6">
        <v>1</v>
      </c>
      <c r="K22" s="6" t="s">
        <v>322</v>
      </c>
      <c r="L22" s="6" t="s">
        <v>322</v>
      </c>
      <c r="M22" s="6" t="str">
        <f t="shared" ref="M22:M27" si="5">IF(AND(J22&lt;=ROUND(I22*0.3,0),K22="否",L22="否"),"正确","错误")</f>
        <v>正确</v>
      </c>
      <c r="N22" s="6" t="s">
        <v>457</v>
      </c>
    </row>
    <row r="23" s="1" customFormat="1" ht="22" customHeight="1" spans="1:14">
      <c r="A23" s="4">
        <v>20</v>
      </c>
      <c r="B23" s="6" t="s">
        <v>592</v>
      </c>
      <c r="C23" s="4">
        <v>5</v>
      </c>
      <c r="D23" s="4">
        <v>1</v>
      </c>
      <c r="E23" s="4" t="s">
        <v>379</v>
      </c>
      <c r="F23" s="6" t="s">
        <v>483</v>
      </c>
      <c r="G23" s="6">
        <v>23301211002</v>
      </c>
      <c r="H23" s="6" t="s">
        <v>588</v>
      </c>
      <c r="I23" s="6">
        <v>31</v>
      </c>
      <c r="J23" s="6">
        <v>2</v>
      </c>
      <c r="K23" s="6" t="s">
        <v>322</v>
      </c>
      <c r="L23" s="6" t="s">
        <v>322</v>
      </c>
      <c r="M23" s="6" t="s">
        <v>379</v>
      </c>
      <c r="N23" s="6" t="s">
        <v>457</v>
      </c>
    </row>
    <row r="24" s="1" customFormat="1" ht="22" customHeight="1" spans="1:14">
      <c r="A24" s="4">
        <v>21</v>
      </c>
      <c r="B24" s="6" t="s">
        <v>488</v>
      </c>
      <c r="C24" s="4">
        <v>5</v>
      </c>
      <c r="D24" s="4">
        <v>1</v>
      </c>
      <c r="E24" s="4" t="s">
        <v>379</v>
      </c>
      <c r="F24" s="6" t="s">
        <v>495</v>
      </c>
      <c r="G24" s="6">
        <v>23301171025</v>
      </c>
      <c r="H24" s="6" t="s">
        <v>588</v>
      </c>
      <c r="I24" s="6">
        <v>31</v>
      </c>
      <c r="J24" s="6">
        <v>7</v>
      </c>
      <c r="K24" s="6" t="s">
        <v>322</v>
      </c>
      <c r="L24" s="6" t="s">
        <v>322</v>
      </c>
      <c r="M24" s="6" t="s">
        <v>379</v>
      </c>
      <c r="N24" s="6" t="s">
        <v>457</v>
      </c>
    </row>
    <row r="25" s="1" customFormat="1" ht="22" customHeight="1" spans="1:14">
      <c r="A25" s="4">
        <v>22</v>
      </c>
      <c r="B25" s="6" t="s">
        <v>593</v>
      </c>
      <c r="C25" s="4">
        <v>5</v>
      </c>
      <c r="D25" s="4">
        <v>1</v>
      </c>
      <c r="E25" s="4" t="str">
        <f t="shared" si="4"/>
        <v>正确</v>
      </c>
      <c r="F25" s="6" t="s">
        <v>503</v>
      </c>
      <c r="G25" s="6" t="s">
        <v>498</v>
      </c>
      <c r="H25" s="6" t="s">
        <v>588</v>
      </c>
      <c r="I25" s="6">
        <v>31</v>
      </c>
      <c r="J25" s="6">
        <v>6</v>
      </c>
      <c r="K25" s="6" t="s">
        <v>322</v>
      </c>
      <c r="L25" s="6" t="s">
        <v>322</v>
      </c>
      <c r="M25" s="6" t="str">
        <f t="shared" si="5"/>
        <v>正确</v>
      </c>
      <c r="N25" s="6" t="s">
        <v>457</v>
      </c>
    </row>
    <row r="26" s="1" customFormat="1" ht="22" customHeight="1" spans="1:14">
      <c r="A26" s="4">
        <v>23</v>
      </c>
      <c r="B26" s="6" t="s">
        <v>505</v>
      </c>
      <c r="C26" s="4">
        <v>35</v>
      </c>
      <c r="D26" s="4">
        <v>1</v>
      </c>
      <c r="E26" s="4" t="str">
        <f t="shared" si="4"/>
        <v>正确</v>
      </c>
      <c r="F26" s="6" t="s">
        <v>594</v>
      </c>
      <c r="G26" s="6">
        <v>23301112010</v>
      </c>
      <c r="H26" s="6" t="s">
        <v>588</v>
      </c>
      <c r="I26" s="6">
        <v>35</v>
      </c>
      <c r="J26" s="6">
        <v>9</v>
      </c>
      <c r="K26" s="6" t="s">
        <v>322</v>
      </c>
      <c r="L26" s="6" t="s">
        <v>322</v>
      </c>
      <c r="M26" s="6" t="str">
        <f t="shared" si="5"/>
        <v>正确</v>
      </c>
      <c r="N26" s="6" t="s">
        <v>457</v>
      </c>
    </row>
    <row r="27" s="1" customFormat="1" ht="22" customHeight="1" spans="1:14">
      <c r="A27" s="4">
        <v>24</v>
      </c>
      <c r="B27" s="6" t="s">
        <v>515</v>
      </c>
      <c r="C27" s="4">
        <v>5</v>
      </c>
      <c r="D27" s="4">
        <v>1</v>
      </c>
      <c r="E27" s="4" t="str">
        <f t="shared" si="4"/>
        <v>正确</v>
      </c>
      <c r="F27" s="6" t="s">
        <v>517</v>
      </c>
      <c r="G27" s="6" t="s">
        <v>167</v>
      </c>
      <c r="H27" s="6" t="s">
        <v>588</v>
      </c>
      <c r="I27" s="6">
        <v>31</v>
      </c>
      <c r="J27" s="6">
        <v>2</v>
      </c>
      <c r="K27" s="6" t="s">
        <v>322</v>
      </c>
      <c r="L27" s="6" t="s">
        <v>322</v>
      </c>
      <c r="M27" s="6" t="str">
        <f t="shared" si="5"/>
        <v>正确</v>
      </c>
      <c r="N27" s="6" t="s">
        <v>457</v>
      </c>
    </row>
    <row r="28" s="1" customFormat="1" ht="22" customHeight="1" spans="1:14">
      <c r="A28" s="4">
        <v>25</v>
      </c>
      <c r="B28" s="6" t="s">
        <v>523</v>
      </c>
      <c r="C28" s="4">
        <v>6</v>
      </c>
      <c r="D28" s="4">
        <v>1</v>
      </c>
      <c r="E28" s="4" t="str">
        <f t="shared" si="4"/>
        <v>正确</v>
      </c>
      <c r="F28" s="6" t="s">
        <v>524</v>
      </c>
      <c r="G28" s="6">
        <v>24301111019</v>
      </c>
      <c r="H28" s="6" t="s">
        <v>588</v>
      </c>
      <c r="I28" s="6">
        <v>39</v>
      </c>
      <c r="J28" s="6">
        <v>1</v>
      </c>
      <c r="K28" s="6" t="s">
        <v>322</v>
      </c>
      <c r="L28" s="6" t="s">
        <v>322</v>
      </c>
      <c r="M28" s="6" t="str">
        <f>IF(AND(J28&lt;=ROUND(C28*0.3,0),K28="否",L28="否"),"正确","错误")</f>
        <v>正确</v>
      </c>
      <c r="N28" s="6" t="s">
        <v>525</v>
      </c>
    </row>
    <row r="29" s="1" customFormat="1" ht="22" customHeight="1" spans="1:14">
      <c r="A29" s="4">
        <v>26</v>
      </c>
      <c r="B29" s="6" t="s">
        <v>533</v>
      </c>
      <c r="C29" s="4">
        <v>6</v>
      </c>
      <c r="D29" s="4">
        <v>1</v>
      </c>
      <c r="E29" s="4" t="str">
        <f t="shared" si="4"/>
        <v>正确</v>
      </c>
      <c r="F29" s="6" t="s">
        <v>541</v>
      </c>
      <c r="G29" s="6">
        <v>24301112033</v>
      </c>
      <c r="H29" s="6" t="s">
        <v>588</v>
      </c>
      <c r="I29" s="6">
        <v>38</v>
      </c>
      <c r="J29" s="6">
        <v>10</v>
      </c>
      <c r="K29" s="6" t="s">
        <v>322</v>
      </c>
      <c r="L29" s="6" t="s">
        <v>322</v>
      </c>
      <c r="M29" s="6" t="str">
        <f>IF(AND(J29&lt;=ROUND(I29*0.3,0),K29="否",L29="否"),"正确","错误")</f>
        <v>正确</v>
      </c>
      <c r="N29" s="6" t="s">
        <v>525</v>
      </c>
    </row>
    <row r="30" s="1" customFormat="1" ht="22" customHeight="1" spans="1:14">
      <c r="A30" s="4">
        <v>27</v>
      </c>
      <c r="B30" s="6" t="s">
        <v>544</v>
      </c>
      <c r="C30" s="4">
        <v>7</v>
      </c>
      <c r="D30" s="4">
        <v>1</v>
      </c>
      <c r="E30" s="4" t="s">
        <v>379</v>
      </c>
      <c r="F30" s="6" t="s">
        <v>545</v>
      </c>
      <c r="G30" s="6">
        <v>24301113029</v>
      </c>
      <c r="H30" s="6" t="s">
        <v>588</v>
      </c>
      <c r="I30" s="6">
        <v>38</v>
      </c>
      <c r="J30" s="6">
        <v>1</v>
      </c>
      <c r="K30" s="6" t="s">
        <v>322</v>
      </c>
      <c r="L30" s="6" t="s">
        <v>322</v>
      </c>
      <c r="M30" s="6" t="s">
        <v>379</v>
      </c>
      <c r="N30" s="6" t="s">
        <v>525</v>
      </c>
    </row>
    <row r="31" s="1" customFormat="1" ht="22" customHeight="1" spans="1:14">
      <c r="A31" s="4">
        <v>28</v>
      </c>
      <c r="B31" s="6" t="s">
        <v>552</v>
      </c>
      <c r="C31" s="4">
        <v>10</v>
      </c>
      <c r="D31" s="4">
        <v>1</v>
      </c>
      <c r="E31" s="4" t="s">
        <v>379</v>
      </c>
      <c r="F31" s="6" t="s">
        <v>558</v>
      </c>
      <c r="G31" s="6">
        <v>24301201012</v>
      </c>
      <c r="H31" s="6" t="s">
        <v>588</v>
      </c>
      <c r="I31" s="6">
        <v>33</v>
      </c>
      <c r="J31" s="6">
        <v>6</v>
      </c>
      <c r="K31" s="6" t="s">
        <v>322</v>
      </c>
      <c r="L31" s="6" t="s">
        <v>322</v>
      </c>
      <c r="M31" s="6" t="s">
        <v>379</v>
      </c>
      <c r="N31" s="6" t="s">
        <v>525</v>
      </c>
    </row>
    <row r="32" s="1" customFormat="1" ht="22" customHeight="1" spans="1:14">
      <c r="A32" s="4">
        <v>29</v>
      </c>
      <c r="B32" s="6" t="s">
        <v>560</v>
      </c>
      <c r="C32" s="4">
        <v>9</v>
      </c>
      <c r="D32" s="4">
        <v>1</v>
      </c>
      <c r="E32" s="4" t="s">
        <v>379</v>
      </c>
      <c r="F32" s="6" t="s">
        <v>595</v>
      </c>
      <c r="G32" s="6">
        <v>24301202008</v>
      </c>
      <c r="H32" s="6" t="s">
        <v>588</v>
      </c>
      <c r="I32" s="6">
        <v>32</v>
      </c>
      <c r="J32" s="6">
        <v>9</v>
      </c>
      <c r="K32" s="6" t="s">
        <v>322</v>
      </c>
      <c r="L32" s="6" t="s">
        <v>322</v>
      </c>
      <c r="M32" s="6" t="s">
        <v>379</v>
      </c>
      <c r="N32" s="6" t="s">
        <v>525</v>
      </c>
    </row>
    <row r="33" s="1" customFormat="1" ht="22" customHeight="1" spans="1:14">
      <c r="A33" s="4">
        <v>30</v>
      </c>
      <c r="B33" s="6" t="s">
        <v>596</v>
      </c>
      <c r="C33" s="4">
        <v>103</v>
      </c>
      <c r="D33" s="4">
        <v>6</v>
      </c>
      <c r="E33" s="4" t="s">
        <v>379</v>
      </c>
      <c r="F33" s="6" t="s">
        <v>492</v>
      </c>
      <c r="G33" s="6">
        <v>23301171001</v>
      </c>
      <c r="H33" s="6" t="s">
        <v>488</v>
      </c>
      <c r="I33" s="6">
        <v>31</v>
      </c>
      <c r="J33" s="6">
        <v>4</v>
      </c>
      <c r="K33" s="6" t="s">
        <v>322</v>
      </c>
      <c r="L33" s="6" t="s">
        <v>322</v>
      </c>
      <c r="M33" s="6" t="s">
        <v>379</v>
      </c>
      <c r="N33" s="6" t="s">
        <v>457</v>
      </c>
    </row>
    <row r="34" s="1" customFormat="1" ht="22" customHeight="1" spans="1:14">
      <c r="A34" s="4">
        <v>31</v>
      </c>
      <c r="B34" s="6" t="s">
        <v>596</v>
      </c>
      <c r="C34" s="4">
        <v>103</v>
      </c>
      <c r="D34" s="4">
        <v>6</v>
      </c>
      <c r="E34" s="4" t="s">
        <v>379</v>
      </c>
      <c r="F34" s="6" t="s">
        <v>597</v>
      </c>
      <c r="G34" s="6">
        <v>23301171030</v>
      </c>
      <c r="H34" s="6" t="s">
        <v>488</v>
      </c>
      <c r="I34" s="6">
        <v>31</v>
      </c>
      <c r="J34" s="6">
        <v>6</v>
      </c>
      <c r="K34" s="6" t="s">
        <v>322</v>
      </c>
      <c r="L34" s="6" t="s">
        <v>322</v>
      </c>
      <c r="M34" s="6" t="s">
        <v>379</v>
      </c>
      <c r="N34" s="6" t="s">
        <v>457</v>
      </c>
    </row>
    <row r="35" s="1" customFormat="1" ht="22" customHeight="1" spans="1:14">
      <c r="A35" s="4">
        <v>32</v>
      </c>
      <c r="B35" s="6" t="s">
        <v>596</v>
      </c>
      <c r="C35" s="4">
        <v>103</v>
      </c>
      <c r="D35" s="4">
        <v>6</v>
      </c>
      <c r="E35" s="4" t="s">
        <v>379</v>
      </c>
      <c r="F35" s="6" t="s">
        <v>598</v>
      </c>
      <c r="G35" s="6">
        <v>23301171031</v>
      </c>
      <c r="H35" s="6" t="s">
        <v>488</v>
      </c>
      <c r="I35" s="6">
        <v>31</v>
      </c>
      <c r="J35" s="6">
        <v>8</v>
      </c>
      <c r="K35" s="6" t="s">
        <v>322</v>
      </c>
      <c r="L35" s="6" t="s">
        <v>322</v>
      </c>
      <c r="M35" s="6" t="s">
        <v>379</v>
      </c>
      <c r="N35" s="6" t="s">
        <v>457</v>
      </c>
    </row>
    <row r="36" s="1" customFormat="1" ht="22" customHeight="1" spans="1:14">
      <c r="A36" s="4">
        <v>33</v>
      </c>
      <c r="B36" s="6" t="s">
        <v>596</v>
      </c>
      <c r="C36" s="4">
        <v>103</v>
      </c>
      <c r="D36" s="4">
        <v>6</v>
      </c>
      <c r="E36" s="4" t="s">
        <v>379</v>
      </c>
      <c r="F36" s="6" t="s">
        <v>599</v>
      </c>
      <c r="G36" s="6">
        <v>24301111030</v>
      </c>
      <c r="H36" s="6" t="s">
        <v>600</v>
      </c>
      <c r="I36" s="6">
        <v>39</v>
      </c>
      <c r="J36" s="6">
        <v>10</v>
      </c>
      <c r="K36" s="6" t="s">
        <v>322</v>
      </c>
      <c r="L36" s="6" t="s">
        <v>322</v>
      </c>
      <c r="M36" s="6" t="s">
        <v>379</v>
      </c>
      <c r="N36" s="6" t="s">
        <v>525</v>
      </c>
    </row>
    <row r="37" s="1" customFormat="1" ht="22" customHeight="1" spans="1:14">
      <c r="A37" s="4">
        <v>34</v>
      </c>
      <c r="B37" s="6" t="s">
        <v>596</v>
      </c>
      <c r="C37" s="4">
        <v>103</v>
      </c>
      <c r="D37" s="4">
        <v>6</v>
      </c>
      <c r="E37" s="4" t="s">
        <v>379</v>
      </c>
      <c r="F37" s="6" t="s">
        <v>343</v>
      </c>
      <c r="G37" s="6">
        <v>24301212035</v>
      </c>
      <c r="H37" s="6" t="s">
        <v>601</v>
      </c>
      <c r="I37" s="6">
        <v>33</v>
      </c>
      <c r="J37" s="6">
        <v>8</v>
      </c>
      <c r="K37" s="6" t="s">
        <v>322</v>
      </c>
      <c r="L37" s="6" t="s">
        <v>322</v>
      </c>
      <c r="M37" s="6" t="s">
        <v>379</v>
      </c>
      <c r="N37" s="6" t="s">
        <v>323</v>
      </c>
    </row>
    <row r="38" s="1" customFormat="1" ht="22" customHeight="1" spans="1:14">
      <c r="A38" s="4">
        <v>35</v>
      </c>
      <c r="B38" s="6" t="s">
        <v>596</v>
      </c>
      <c r="C38" s="4">
        <v>103</v>
      </c>
      <c r="D38" s="4">
        <v>6</v>
      </c>
      <c r="E38" s="4" t="s">
        <v>379</v>
      </c>
      <c r="F38" s="6" t="s">
        <v>356</v>
      </c>
      <c r="G38" s="6">
        <v>24301172035</v>
      </c>
      <c r="H38" s="6" t="s">
        <v>602</v>
      </c>
      <c r="I38" s="6">
        <v>38</v>
      </c>
      <c r="J38" s="6">
        <v>3</v>
      </c>
      <c r="K38" s="6" t="s">
        <v>322</v>
      </c>
      <c r="L38" s="6" t="s">
        <v>322</v>
      </c>
      <c r="M38" s="6" t="s">
        <v>379</v>
      </c>
      <c r="N38" s="6" t="s">
        <v>323</v>
      </c>
    </row>
  </sheetData>
  <mergeCells count="2">
    <mergeCell ref="A1:N1"/>
    <mergeCell ref="A2:N2"/>
  </mergeCells>
  <conditionalFormatting sqref="E1:E4 E39:E65536 M1:M4 M39:M65536">
    <cfRule type="cellIs" dxfId="0" priority="35" operator="equal">
      <formula>"错误"</formula>
    </cfRule>
  </conditionalFormatting>
  <conditionalFormatting sqref="E5 M5">
    <cfRule type="cellIs" dxfId="0" priority="34" operator="equal">
      <formula>"错误"</formula>
    </cfRule>
  </conditionalFormatting>
  <conditionalFormatting sqref="E6 M6">
    <cfRule type="cellIs" dxfId="0" priority="33" operator="equal">
      <formula>"错误"</formula>
    </cfRule>
  </conditionalFormatting>
  <conditionalFormatting sqref="E7 M7">
    <cfRule type="cellIs" dxfId="0" priority="32" operator="equal">
      <formula>"错误"</formula>
    </cfRule>
  </conditionalFormatting>
  <conditionalFormatting sqref="E8 M8">
    <cfRule type="cellIs" dxfId="0" priority="31" operator="equal">
      <formula>"错误"</formula>
    </cfRule>
  </conditionalFormatting>
  <conditionalFormatting sqref="E9 M9">
    <cfRule type="cellIs" dxfId="0" priority="30" operator="equal">
      <formula>"错误"</formula>
    </cfRule>
  </conditionalFormatting>
  <conditionalFormatting sqref="E10 M10">
    <cfRule type="cellIs" dxfId="0" priority="29" operator="equal">
      <formula>"错误"</formula>
    </cfRule>
  </conditionalFormatting>
  <conditionalFormatting sqref="E11 M11">
    <cfRule type="cellIs" dxfId="0" priority="28" operator="equal">
      <formula>"错误"</formula>
    </cfRule>
  </conditionalFormatting>
  <conditionalFormatting sqref="E12 M12">
    <cfRule type="cellIs" dxfId="0" priority="27" operator="equal">
      <formula>"错误"</formula>
    </cfRule>
  </conditionalFormatting>
  <conditionalFormatting sqref="E13 M13">
    <cfRule type="cellIs" dxfId="0" priority="26" operator="equal">
      <formula>"错误"</formula>
    </cfRule>
  </conditionalFormatting>
  <conditionalFormatting sqref="E14 M14">
    <cfRule type="cellIs" dxfId="0" priority="25" operator="equal">
      <formula>"错误"</formula>
    </cfRule>
  </conditionalFormatting>
  <conditionalFormatting sqref="E15 M15">
    <cfRule type="cellIs" dxfId="0" priority="24" operator="equal">
      <formula>"错误"</formula>
    </cfRule>
  </conditionalFormatting>
  <conditionalFormatting sqref="E16 M16">
    <cfRule type="cellIs" dxfId="0" priority="23" operator="equal">
      <formula>"错误"</formula>
    </cfRule>
  </conditionalFormatting>
  <conditionalFormatting sqref="E17 M17">
    <cfRule type="cellIs" dxfId="0" priority="22" operator="equal">
      <formula>"错误"</formula>
    </cfRule>
  </conditionalFormatting>
  <conditionalFormatting sqref="E18 M18">
    <cfRule type="cellIs" dxfId="0" priority="21" operator="equal">
      <formula>"错误"</formula>
    </cfRule>
  </conditionalFormatting>
  <conditionalFormatting sqref="E19 M19">
    <cfRule type="cellIs" dxfId="0" priority="20" operator="equal">
      <formula>"错误"</formula>
    </cfRule>
  </conditionalFormatting>
  <conditionalFormatting sqref="E20 M20">
    <cfRule type="cellIs" dxfId="0" priority="19" operator="equal">
      <formula>"错误"</formula>
    </cfRule>
  </conditionalFormatting>
  <conditionalFormatting sqref="E21 M21">
    <cfRule type="cellIs" dxfId="0" priority="18" operator="equal">
      <formula>"错误"</formula>
    </cfRule>
  </conditionalFormatting>
  <conditionalFormatting sqref="E22 M22">
    <cfRule type="cellIs" dxfId="0" priority="17" operator="equal">
      <formula>"错误"</formula>
    </cfRule>
  </conditionalFormatting>
  <conditionalFormatting sqref="E23 M23">
    <cfRule type="cellIs" dxfId="0" priority="16" operator="equal">
      <formula>"错误"</formula>
    </cfRule>
  </conditionalFormatting>
  <conditionalFormatting sqref="E24 M24">
    <cfRule type="cellIs" dxfId="0" priority="15" operator="equal">
      <formula>"错误"</formula>
    </cfRule>
  </conditionalFormatting>
  <conditionalFormatting sqref="E25 M25">
    <cfRule type="cellIs" dxfId="0" priority="14" operator="equal">
      <formula>"错误"</formula>
    </cfRule>
  </conditionalFormatting>
  <conditionalFormatting sqref="E26 M26">
    <cfRule type="cellIs" dxfId="0" priority="13" operator="equal">
      <formula>"错误"</formula>
    </cfRule>
  </conditionalFormatting>
  <conditionalFormatting sqref="E27 M27">
    <cfRule type="cellIs" dxfId="0" priority="12" operator="equal">
      <formula>"错误"</formula>
    </cfRule>
  </conditionalFormatting>
  <conditionalFormatting sqref="E28 M28">
    <cfRule type="cellIs" dxfId="0" priority="11" operator="equal">
      <formula>"错误"</formula>
    </cfRule>
  </conditionalFormatting>
  <conditionalFormatting sqref="E29 M29">
    <cfRule type="cellIs" dxfId="0" priority="10" operator="equal">
      <formula>"错误"</formula>
    </cfRule>
  </conditionalFormatting>
  <conditionalFormatting sqref="E30 M30">
    <cfRule type="cellIs" dxfId="0" priority="9" operator="equal">
      <formula>"错误"</formula>
    </cfRule>
  </conditionalFormatting>
  <conditionalFormatting sqref="E31 M31">
    <cfRule type="cellIs" dxfId="0" priority="8" operator="equal">
      <formula>"错误"</formula>
    </cfRule>
  </conditionalFormatting>
  <conditionalFormatting sqref="E32 M32">
    <cfRule type="cellIs" dxfId="0" priority="7" operator="equal">
      <formula>"错误"</formula>
    </cfRule>
  </conditionalFormatting>
  <conditionalFormatting sqref="E33 M33">
    <cfRule type="cellIs" dxfId="0" priority="6" operator="equal">
      <formula>"错误"</formula>
    </cfRule>
  </conditionalFormatting>
  <conditionalFormatting sqref="E34 M34">
    <cfRule type="cellIs" dxfId="0" priority="5" operator="equal">
      <formula>"错误"</formula>
    </cfRule>
  </conditionalFormatting>
  <conditionalFormatting sqref="E35 M35">
    <cfRule type="cellIs" dxfId="0" priority="4" operator="equal">
      <formula>"错误"</formula>
    </cfRule>
  </conditionalFormatting>
  <conditionalFormatting sqref="E36 M36">
    <cfRule type="cellIs" dxfId="0" priority="3" operator="equal">
      <formula>"错误"</formula>
    </cfRule>
  </conditionalFormatting>
  <conditionalFormatting sqref="E37 M37">
    <cfRule type="cellIs" dxfId="0" priority="2" operator="equal">
      <formula>"错误"</formula>
    </cfRule>
  </conditionalFormatting>
  <conditionalFormatting sqref="E38 M38">
    <cfRule type="cellIs" dxfId="0" priority="1" operator="equal">
      <formula>"错误"</formula>
    </cfRule>
  </conditionalFormatting>
  <dataValidations count="1">
    <dataValidation type="list" allowBlank="1" showInputMessage="1" showErrorMessage="1" sqref="K11:L11 K13:L13 K19:L19 K22:L22 K26:L26 K4:L5 K28:L29 K7:L9 K15:L16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2.学院获奖情况一览表</vt:lpstr>
      <vt:lpstr>3.合肥大学优秀学生（学年综合测评）奖学金评定一览表</vt:lpstr>
      <vt:lpstr>4.合肥大学“三好学生”评定一览表</vt:lpstr>
      <vt:lpstr>5.合肥大学优秀学生干部评定一览表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Dan</cp:lastModifiedBy>
  <dcterms:created xsi:type="dcterms:W3CDTF">2016-12-02T08:54:00Z</dcterms:created>
  <dcterms:modified xsi:type="dcterms:W3CDTF">2025-10-20T07:34:28Z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1BA2397C8C08452B959D51C1D743C630_13</vt:lpwstr>
  </property>
</Properties>
</file>